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830" activeTab="0"/>
  </bookViews>
  <sheets>
    <sheet name="申込用紙" sheetId="1" r:id="rId1"/>
    <sheet name="男子単" sheetId="2" r:id="rId2"/>
    <sheet name="女子単" sheetId="3" r:id="rId3"/>
    <sheet name="男子複" sheetId="4" r:id="rId4"/>
    <sheet name="女子複" sheetId="5" r:id="rId5"/>
    <sheet name="混合複" sheetId="6" r:id="rId6"/>
    <sheet name="集約" sheetId="7" r:id="rId7"/>
  </sheets>
  <definedNames>
    <definedName name="_xlnm.Print_Area" localSheetId="5">'混合複'!$A$1:$G$65</definedName>
    <definedName name="_xlnm.Print_Area" localSheetId="2">'女子単'!$A$1:$G$36</definedName>
    <definedName name="_xlnm.Print_Area" localSheetId="4">'女子複'!$A$1:$G$65</definedName>
    <definedName name="_xlnm.Print_Area" localSheetId="0">'申込用紙'!$A$1:$I$30</definedName>
    <definedName name="_xlnm.Print_Area" localSheetId="1">'男子単'!$A$1:$G$36</definedName>
    <definedName name="_xlnm.Print_Area" localSheetId="3">'男子複'!$A$1:$G$79</definedName>
    <definedName name="_xlnm.Print_Titles" localSheetId="5">'混合複'!$5:$7</definedName>
    <definedName name="_xlnm.Print_Titles" localSheetId="2">'女子単'!$6:$7</definedName>
    <definedName name="_xlnm.Print_Titles" localSheetId="4">'女子複'!$5:$7</definedName>
    <definedName name="_xlnm.Print_Titles" localSheetId="1">'男子単'!$6:$7</definedName>
    <definedName name="_xlnm.Print_Titles" localSheetId="3">'男子複'!$5:$7</definedName>
  </definedNames>
  <calcPr fullCalcOnLoad="1"/>
</workbook>
</file>

<file path=xl/sharedStrings.xml><?xml version="1.0" encoding="utf-8"?>
<sst xmlns="http://schemas.openxmlformats.org/spreadsheetml/2006/main" count="228" uniqueCount="137">
  <si>
    <t>団体名</t>
  </si>
  <si>
    <t>自宅　℡</t>
  </si>
  <si>
    <t>携帯　℡</t>
  </si>
  <si>
    <t>№</t>
  </si>
  <si>
    <t>種　　目</t>
  </si>
  <si>
    <t>人数</t>
  </si>
  <si>
    <t>計</t>
  </si>
  <si>
    <t>金　　額</t>
  </si>
  <si>
    <t>男子単</t>
  </si>
  <si>
    <t>男子単Ａ　選手権の部</t>
  </si>
  <si>
    <t>名</t>
  </si>
  <si>
    <t>男子単Ｂ　一　般の部</t>
  </si>
  <si>
    <t>男子単Ｃ　新　人の部</t>
  </si>
  <si>
    <t>女子単</t>
  </si>
  <si>
    <t>女子単Ａ　選手権の部</t>
  </si>
  <si>
    <t>女子単Ｂ　一　般の部</t>
  </si>
  <si>
    <t>女子単Ｃ　新　人の部</t>
  </si>
  <si>
    <t>男子複</t>
  </si>
  <si>
    <t>男子複Ａ　選手権の部</t>
  </si>
  <si>
    <t>組</t>
  </si>
  <si>
    <t>男子複Ｂ　一　般の部</t>
  </si>
  <si>
    <t>男子複Ｃ　新　人の部</t>
  </si>
  <si>
    <t>男子複４０歳以上の部</t>
  </si>
  <si>
    <t>男子複５０歳以上の部</t>
  </si>
  <si>
    <t>女子複</t>
  </si>
  <si>
    <t>女子複Ａ　選手権の部</t>
  </si>
  <si>
    <t>女子複Ｂ　一　般の部</t>
  </si>
  <si>
    <t>女子複Ｃ　新　人の部</t>
  </si>
  <si>
    <t>女子複３０歳以上の部</t>
  </si>
  <si>
    <t>女子複４０歳以上の部</t>
  </si>
  <si>
    <t>混合複</t>
  </si>
  <si>
    <t>混合複　　一　般の部</t>
  </si>
  <si>
    <t>混合複４０歳以上の部</t>
  </si>
  <si>
    <t>混合複５０歳以上の部</t>
  </si>
  <si>
    <t>　上記のとおり参加料を添えて申込みます</t>
  </si>
  <si>
    <t>名</t>
  </si>
  <si>
    <t>名</t>
  </si>
  <si>
    <t>種　別</t>
  </si>
  <si>
    <t>×</t>
  </si>
  <si>
    <t>名</t>
  </si>
  <si>
    <t>円</t>
  </si>
  <si>
    <t>申込責任者</t>
  </si>
  <si>
    <t>計</t>
  </si>
  <si>
    <t>一般　＠1,500</t>
  </si>
  <si>
    <t>組</t>
  </si>
  <si>
    <t>高校生以下＠1,000</t>
  </si>
  <si>
    <t>一般　＠3,000</t>
  </si>
  <si>
    <t>男子単</t>
  </si>
  <si>
    <t>種目</t>
  </si>
  <si>
    <t>氏名</t>
  </si>
  <si>
    <t>居住区</t>
  </si>
  <si>
    <t>申込責任者</t>
  </si>
  <si>
    <t>の　住　　所</t>
  </si>
  <si>
    <t>年齢また
は　学年</t>
  </si>
  <si>
    <t>Ｃ</t>
  </si>
  <si>
    <t>ランク</t>
  </si>
  <si>
    <t>一般</t>
  </si>
  <si>
    <t>【種目別用紙　入力の注意】
1.種目をリストから選択して種目ごと（上からＡ・Ｂ・Ｃの順）にランク順で記入してください
2.氏名の苗字と名前の間には全角スペースを入れてください
3.高校生以下は学年、それ以外は年齢を記入してください
4.市内在住の場合は居住区・市内在勤の場合は会社名、市内在学の場合は学校名を記入してください</t>
  </si>
  <si>
    <t>一般（社会人・大学生）</t>
  </si>
  <si>
    <t>高校生以下</t>
  </si>
  <si>
    <t>Ａ</t>
  </si>
  <si>
    <t>Ｂ</t>
  </si>
  <si>
    <t>女子単</t>
  </si>
  <si>
    <t>男子複</t>
  </si>
  <si>
    <t>ランク</t>
  </si>
  <si>
    <t>ランク</t>
  </si>
  <si>
    <t>女子複</t>
  </si>
  <si>
    <t>ランク</t>
  </si>
  <si>
    <t>混合複</t>
  </si>
  <si>
    <t>所属</t>
  </si>
  <si>
    <t>ふりがな</t>
  </si>
  <si>
    <t>ふりがな</t>
  </si>
  <si>
    <t>Ａ</t>
  </si>
  <si>
    <t>Ｂ</t>
  </si>
  <si>
    <t>Ｃ</t>
  </si>
  <si>
    <t>Ａ</t>
  </si>
  <si>
    <t>Ｂ</t>
  </si>
  <si>
    <t>Ｃ</t>
  </si>
  <si>
    <t>混合40歳以上複</t>
  </si>
  <si>
    <t>混合50歳以上複</t>
  </si>
  <si>
    <t>合計</t>
  </si>
  <si>
    <t>実人員</t>
  </si>
  <si>
    <t>名古屋市バドミントン協会　会　長　　　末岡　熙章　　殿</t>
  </si>
  <si>
    <t>高校生以下＠2,000</t>
  </si>
  <si>
    <t>人</t>
  </si>
  <si>
    <t>ファイル送付先→</t>
  </si>
  <si>
    <t>Ａ</t>
  </si>
  <si>
    <t>Ｂ</t>
  </si>
  <si>
    <t>Ｃ</t>
  </si>
  <si>
    <t>ランク</t>
  </si>
  <si>
    <t>ふりがな</t>
  </si>
  <si>
    <t>女子複重複</t>
  </si>
  <si>
    <t>混合複重複</t>
  </si>
  <si>
    <t>男子複重複</t>
  </si>
  <si>
    <t>三種目出場</t>
  </si>
  <si>
    <t>男子単重複</t>
  </si>
  <si>
    <t>女子単重複</t>
  </si>
  <si>
    <t>提出日：</t>
  </si>
  <si>
    <t>男子複６０歳以上の部</t>
  </si>
  <si>
    <t>【種目別用紙　入力の注意】
1.種目をリストから選択して種目ごと（Ａ・Ｂ・Ｃ・30以上・40以上）にランク順で記入してください
2.氏名の苗字と名前の間には全角スペースを入れてください
3.高校生以下は学年、それ以外は年齢を記入してください（高校生以下と一般のペアは一般扱いです）
4.市内在住の場合は居住区・市内在勤の場合は会社名、市内在学の場合は「在学」と記入してください</t>
  </si>
  <si>
    <t>【種目別用紙　入力の注意】
1.種目をリストから選択して種目ごと（Ａ・Ｂ・Ｃ・40以上・50以上・60以上）にランク順に記入してください
2.氏名の苗字と名前の間には全角スペースを入れてください
3.高校生以下は学年、それ以外は年齢を記入してください（高校生以下と一般のペアは一般扱いです）
4.市内在住の場合は居住区・市内在勤の場合は会社名、市内在学の場合は「在学」と記入してください</t>
  </si>
  <si>
    <r>
      <t>【種目別用紙　入力の注意】</t>
    </r>
    <r>
      <rPr>
        <b/>
        <sz val="9"/>
        <color indexed="12"/>
        <rFont val="ＭＳ 明朝"/>
        <family val="1"/>
      </rPr>
      <t>※男子の名前を上、女子を下に記入してください</t>
    </r>
    <r>
      <rPr>
        <sz val="9"/>
        <rFont val="ＭＳ 明朝"/>
        <family val="1"/>
      </rPr>
      <t xml:space="preserve">
1.種目をリストから選択して種目ごと（一般・40以上・50以上）にランク順で記入してください
2.氏名の苗字と名前の間には全角スペースを入れてください
3.高校生以下は学年、それ以外は年齢を記入してください（高校生以下と一般のペアは一般扱いです）
4.市内在住の場合は居住区・市内在勤の場合は会社名、市内在学の場合は学校名を記入してください</t>
    </r>
  </si>
  <si>
    <t>高校生以下同士</t>
  </si>
  <si>
    <t>No</t>
  </si>
  <si>
    <t>団体</t>
  </si>
  <si>
    <t>名前</t>
  </si>
  <si>
    <t>人数</t>
  </si>
  <si>
    <t>金額</t>
  </si>
  <si>
    <t>受付</t>
  </si>
  <si>
    <t>ふりがな</t>
  </si>
  <si>
    <t>所属</t>
  </si>
  <si>
    <t>MSA</t>
  </si>
  <si>
    <t>MSB</t>
  </si>
  <si>
    <t>MSC</t>
  </si>
  <si>
    <t>WSA</t>
  </si>
  <si>
    <t>WSB</t>
  </si>
  <si>
    <t>WSC</t>
  </si>
  <si>
    <t>MDA</t>
  </si>
  <si>
    <t>MDB</t>
  </si>
  <si>
    <t>MDC</t>
  </si>
  <si>
    <t>MD40</t>
  </si>
  <si>
    <t>MD50</t>
  </si>
  <si>
    <t>MD60</t>
  </si>
  <si>
    <t>WDA</t>
  </si>
  <si>
    <t>WDB</t>
  </si>
  <si>
    <t>WDC</t>
  </si>
  <si>
    <t>WD30</t>
  </si>
  <si>
    <t>WD40</t>
  </si>
  <si>
    <t>XD</t>
  </si>
  <si>
    <t>XD40</t>
  </si>
  <si>
    <t>XD50</t>
  </si>
  <si>
    <t>nagoyaentry@nagoyabadminton.net</t>
  </si>
  <si>
    <t>第63回　名古屋市民バドミントン選手権大会　参加申込書</t>
  </si>
  <si>
    <t>平成 30 年　　月　　日</t>
  </si>
  <si>
    <t>名古屋市民バドミントン選手権大会申込</t>
  </si>
  <si>
    <t>★</t>
  </si>
  <si>
    <t>【メールでの申し込み　注意事項】　（Ver.63.02）集約訂正
１．申込用紙（このシート）に団体名、責任者氏名・住所・電話番号・提出日を記入
　（団体名・申込責任者名は２枚目以降のシートに反映されます）     
２．種目ごとのシートに出場する選手・必要事項を記入
　（全シート黄色に塗りつぶされたセルは計算式自動入力のため入力不要）     
３．完成しましたら、ファイルを保存・添付して下記メールアドレスに送付
４．受理後こちらから振込先（三菱東京ＵＦＪ銀行）を連絡するので送金
　　なお、振込み手数料はご負担ください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</si>
</sst>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  <numFmt numFmtId="181" formatCode="[$-411]ggge&quot;年&quot;m&quot;月&quot;d&quot;日&quot;;@"/>
  </numFmts>
  <fonts count="39">
    <font>
      <sz val="11"/>
      <name val="ＭＳ Ｐゴシック"/>
      <family val="3"/>
    </font>
    <font>
      <sz val="9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24"/>
      <name val="HG創英角ｺﾞｼｯｸUB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HG創英角ｺﾞｼｯｸUB"/>
      <family val="3"/>
    </font>
    <font>
      <sz val="18"/>
      <name val="HGP創英角ｺﾞｼｯｸUB"/>
      <family val="3"/>
    </font>
    <font>
      <sz val="8"/>
      <name val="ＭＳ Ｐ明朝"/>
      <family val="1"/>
    </font>
    <font>
      <sz val="14"/>
      <name val="HG創英角ｺﾞｼｯｸUB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i/>
      <u val="single"/>
      <sz val="11"/>
      <color indexed="12"/>
      <name val="Times New Roman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9"/>
      <color indexed="12"/>
      <name val="ＭＳ 明朝"/>
      <family val="1"/>
    </font>
    <font>
      <sz val="11"/>
      <color indexed="22"/>
      <name val="ＭＳ 明朝"/>
      <family val="1"/>
    </font>
    <font>
      <sz val="9"/>
      <color indexed="22"/>
      <name val="ＭＳ 明朝"/>
      <family val="1"/>
    </font>
    <font>
      <sz val="11"/>
      <color indexed="55"/>
      <name val="ＭＳ 明朝"/>
      <family val="1"/>
    </font>
    <font>
      <sz val="9"/>
      <color indexed="55"/>
      <name val="ＭＳ 明朝"/>
      <family val="1"/>
    </font>
    <font>
      <sz val="11"/>
      <color indexed="55"/>
      <name val="ＭＳ Ｐゴシック"/>
      <family val="3"/>
    </font>
    <font>
      <u val="single"/>
      <sz val="10"/>
      <color indexed="12"/>
      <name val="Century"/>
      <family val="1"/>
    </font>
    <font>
      <sz val="9"/>
      <name val="MS UI Gothic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9"/>
      <color indexed="55"/>
      <name val="Arial Black"/>
      <family val="2"/>
    </font>
    <font>
      <sz val="9"/>
      <color indexed="55"/>
      <name val="ＭＳ ゴシック"/>
      <family val="3"/>
    </font>
    <font>
      <sz val="9"/>
      <color indexed="55"/>
      <name val="ＭＳ Ｐゴシック"/>
      <family val="3"/>
    </font>
    <font>
      <strike/>
      <sz val="11"/>
      <name val="ＭＳ 明朝"/>
      <family val="1"/>
    </font>
    <font>
      <strike/>
      <sz val="14"/>
      <name val="HG創英角ｺﾞｼｯｸUB"/>
      <family val="3"/>
    </font>
    <font>
      <strike/>
      <sz val="12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2" borderId="16" xfId="0" applyFont="1" applyFill="1" applyBorder="1" applyAlignment="1">
      <alignment horizontal="right" vertical="center" wrapText="1"/>
    </xf>
    <xf numFmtId="3" fontId="11" fillId="2" borderId="17" xfId="0" applyNumberFormat="1" applyFont="1" applyFill="1" applyBorder="1" applyAlignment="1">
      <alignment horizontal="right" vertical="center" wrapText="1"/>
    </xf>
    <xf numFmtId="3" fontId="11" fillId="2" borderId="18" xfId="0" applyNumberFormat="1" applyFont="1" applyFill="1" applyBorder="1" applyAlignment="1">
      <alignment vertical="center" wrapText="1"/>
    </xf>
    <xf numFmtId="3" fontId="11" fillId="2" borderId="16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horizontal="right" vertical="center"/>
      <protection/>
    </xf>
    <xf numFmtId="0" fontId="13" fillId="2" borderId="19" xfId="0" applyFont="1" applyFill="1" applyBorder="1" applyAlignment="1" applyProtection="1">
      <alignment horizontal="right" vertical="center"/>
      <protection/>
    </xf>
    <xf numFmtId="0" fontId="13" fillId="2" borderId="19" xfId="0" applyFont="1" applyFill="1" applyBorder="1" applyAlignment="1" applyProtection="1">
      <alignment vertical="center"/>
      <protection/>
    </xf>
    <xf numFmtId="0" fontId="4" fillId="3" borderId="19" xfId="0" applyFont="1" applyFill="1" applyBorder="1" applyAlignment="1" applyProtection="1">
      <alignment horizontal="center" vertical="center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>
      <alignment horizontal="right" vertical="center" wrapText="1"/>
    </xf>
    <xf numFmtId="0" fontId="14" fillId="2" borderId="21" xfId="0" applyFont="1" applyFill="1" applyBorder="1" applyAlignment="1">
      <alignment horizontal="right" vertical="center" wrapText="1"/>
    </xf>
    <xf numFmtId="0" fontId="14" fillId="2" borderId="22" xfId="0" applyFont="1" applyFill="1" applyBorder="1" applyAlignment="1">
      <alignment horizontal="right" vertical="center" wrapText="1"/>
    </xf>
    <xf numFmtId="0" fontId="14" fillId="2" borderId="23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horizontal="right" vertical="center" shrinkToFit="1"/>
      <protection/>
    </xf>
    <xf numFmtId="0" fontId="13" fillId="2" borderId="19" xfId="0" applyFont="1" applyFill="1" applyBorder="1" applyAlignment="1" applyProtection="1">
      <alignment vertical="center" shrinkToFit="1"/>
      <protection/>
    </xf>
    <xf numFmtId="0" fontId="4" fillId="3" borderId="19" xfId="0" applyFont="1" applyFill="1" applyBorder="1" applyAlignment="1" applyProtection="1">
      <alignment horizontal="center" vertical="center" shrinkToFit="1"/>
      <protection/>
    </xf>
    <xf numFmtId="0" fontId="13" fillId="0" borderId="24" xfId="0" applyFont="1" applyFill="1" applyBorder="1" applyAlignment="1" applyProtection="1">
      <alignment vertical="center" shrinkToFit="1"/>
      <protection/>
    </xf>
    <xf numFmtId="0" fontId="12" fillId="3" borderId="25" xfId="0" applyFont="1" applyFill="1" applyBorder="1" applyAlignment="1" applyProtection="1">
      <alignment horizontal="center" vertical="center" shrinkToFit="1"/>
      <protection/>
    </xf>
    <xf numFmtId="0" fontId="13" fillId="0" borderId="19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horizontal="right" vertical="center" shrinkToFit="1"/>
      <protection/>
    </xf>
    <xf numFmtId="14" fontId="0" fillId="0" borderId="0" xfId="0" applyNumberForma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16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textRotation="255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textRotation="255"/>
    </xf>
    <xf numFmtId="0" fontId="28" fillId="0" borderId="0" xfId="0" applyFont="1" applyAlignment="1">
      <alignment horizontal="center" vertical="center"/>
    </xf>
    <xf numFmtId="0" fontId="11" fillId="2" borderId="29" xfId="0" applyFont="1" applyFill="1" applyBorder="1" applyAlignment="1">
      <alignment vertical="center" wrapText="1"/>
    </xf>
    <xf numFmtId="49" fontId="2" fillId="4" borderId="30" xfId="0" applyNumberFormat="1" applyFont="1" applyFill="1" applyBorder="1" applyAlignment="1" applyProtection="1">
      <alignment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13" fillId="0" borderId="19" xfId="0" applyFont="1" applyFill="1" applyBorder="1" applyAlignment="1" applyProtection="1">
      <alignment vertical="center" shrinkToFit="1"/>
      <protection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5" fontId="34" fillId="0" borderId="0" xfId="0" applyNumberFormat="1" applyFont="1" applyBorder="1" applyAlignment="1">
      <alignment horizontal="center" vertical="center" shrinkToFit="1"/>
    </xf>
    <xf numFmtId="0" fontId="10" fillId="5" borderId="19" xfId="0" applyFont="1" applyFill="1" applyBorder="1" applyAlignment="1" applyProtection="1">
      <alignment vertical="center" shrinkToFit="1"/>
      <protection locked="0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0" fillId="5" borderId="19" xfId="0" applyFont="1" applyFill="1" applyBorder="1" applyAlignment="1" applyProtection="1">
      <alignment horizontal="right" vertical="center"/>
      <protection locked="0"/>
    </xf>
    <xf numFmtId="0" fontId="1" fillId="5" borderId="19" xfId="0" applyFont="1" applyFill="1" applyBorder="1" applyAlignment="1" applyProtection="1">
      <alignment vertical="center" shrinkToFit="1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right" vertical="center"/>
      <protection locked="0"/>
    </xf>
    <xf numFmtId="0" fontId="10" fillId="4" borderId="19" xfId="0" applyFont="1" applyFill="1" applyBorder="1" applyAlignment="1" applyProtection="1">
      <alignment vertical="center" shrinkToFit="1"/>
      <protection locked="0"/>
    </xf>
    <xf numFmtId="0" fontId="1" fillId="4" borderId="19" xfId="0" applyFont="1" applyFill="1" applyBorder="1" applyAlignment="1" applyProtection="1">
      <alignment vertical="center" shrinkToFit="1"/>
      <protection locked="0"/>
    </xf>
    <xf numFmtId="0" fontId="10" fillId="4" borderId="37" xfId="0" applyFont="1" applyFill="1" applyBorder="1" applyAlignment="1" applyProtection="1">
      <alignment horizontal="center" vertical="center"/>
      <protection locked="0"/>
    </xf>
    <xf numFmtId="0" fontId="10" fillId="4" borderId="37" xfId="0" applyFont="1" applyFill="1" applyBorder="1" applyAlignment="1" applyProtection="1">
      <alignment vertical="center" shrinkToFit="1"/>
      <protection locked="0"/>
    </xf>
    <xf numFmtId="0" fontId="1" fillId="4" borderId="37" xfId="0" applyFont="1" applyFill="1" applyBorder="1" applyAlignment="1" applyProtection="1">
      <alignment vertical="center" shrinkToFit="1"/>
      <protection locked="0"/>
    </xf>
    <xf numFmtId="0" fontId="10" fillId="4" borderId="38" xfId="0" applyFont="1" applyFill="1" applyBorder="1" applyAlignment="1" applyProtection="1">
      <alignment vertical="center" shrinkToFit="1"/>
      <protection locked="0"/>
    </xf>
    <xf numFmtId="0" fontId="1" fillId="4" borderId="38" xfId="0" applyFont="1" applyFill="1" applyBorder="1" applyAlignment="1" applyProtection="1">
      <alignment vertical="center" shrinkToFit="1"/>
      <protection locked="0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34" fillId="0" borderId="39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 shrinkToFit="1"/>
    </xf>
    <xf numFmtId="0" fontId="34" fillId="0" borderId="42" xfId="0" applyFont="1" applyBorder="1" applyAlignment="1">
      <alignment horizontal="center" vertical="center" shrinkToFit="1"/>
    </xf>
    <xf numFmtId="0" fontId="33" fillId="0" borderId="42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 shrinkToFit="1"/>
    </xf>
    <xf numFmtId="0" fontId="34" fillId="0" borderId="39" xfId="0" applyNumberFormat="1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>
      <alignment horizontal="center" vertical="center" wrapText="1"/>
    </xf>
    <xf numFmtId="0" fontId="37" fillId="2" borderId="23" xfId="0" applyFont="1" applyFill="1" applyBorder="1" applyAlignment="1">
      <alignment horizontal="right" vertical="center" wrapText="1"/>
    </xf>
    <xf numFmtId="0" fontId="38" fillId="0" borderId="4" xfId="0" applyFont="1" applyBorder="1" applyAlignment="1">
      <alignment horizontal="center" vertical="center" wrapText="1"/>
    </xf>
    <xf numFmtId="0" fontId="20" fillId="0" borderId="0" xfId="16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/>
    </xf>
    <xf numFmtId="0" fontId="29" fillId="0" borderId="30" xfId="16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left" vertical="top" wrapText="1"/>
      <protection locked="0"/>
    </xf>
    <xf numFmtId="0" fontId="3" fillId="4" borderId="53" xfId="0" applyFont="1" applyFill="1" applyBorder="1" applyAlignment="1" applyProtection="1">
      <alignment horizontal="left" vertical="top" wrapText="1"/>
      <protection locked="0"/>
    </xf>
    <xf numFmtId="0" fontId="3" fillId="4" borderId="22" xfId="0" applyFont="1" applyFill="1" applyBorder="1" applyAlignment="1" applyProtection="1">
      <alignment horizontal="left" vertical="top" wrapText="1"/>
      <protection locked="0"/>
    </xf>
    <xf numFmtId="0" fontId="3" fillId="4" borderId="30" xfId="0" applyFont="1" applyFill="1" applyBorder="1" applyAlignment="1" applyProtection="1">
      <alignment horizontal="left" vertical="top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5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5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5" fontId="11" fillId="2" borderId="47" xfId="0" applyNumberFormat="1" applyFont="1" applyFill="1" applyBorder="1" applyAlignment="1">
      <alignment horizontal="center" vertical="center" wrapText="1"/>
    </xf>
    <xf numFmtId="5" fontId="11" fillId="2" borderId="48" xfId="0" applyNumberFormat="1" applyFont="1" applyFill="1" applyBorder="1" applyAlignment="1">
      <alignment horizontal="center" vertical="center" wrapText="1"/>
    </xf>
    <xf numFmtId="5" fontId="11" fillId="2" borderId="28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2" fillId="3" borderId="66" xfId="0" applyFont="1" applyFill="1" applyBorder="1" applyAlignment="1" applyProtection="1">
      <alignment horizontal="center" vertical="center"/>
      <protection/>
    </xf>
    <xf numFmtId="0" fontId="12" fillId="3" borderId="17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0" fontId="10" fillId="4" borderId="37" xfId="0" applyFont="1" applyFill="1" applyBorder="1" applyAlignment="1" applyProtection="1">
      <alignment horizontal="center" vertical="center"/>
      <protection locked="0"/>
    </xf>
    <xf numFmtId="0" fontId="10" fillId="4" borderId="76" xfId="0" applyFont="1" applyFill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oyaentry@nagoyabadminton.net?subject=&#21517;&#21476;&#23627;&#24066;&#27665;&#36984;&#25163;&#27177;&#22823;&#20250;&#30003;&#36796;&#12415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35"/>
  <sheetViews>
    <sheetView tabSelected="1" workbookViewId="0" topLeftCell="A1">
      <selection activeCell="B2" sqref="B2:D2"/>
    </sheetView>
  </sheetViews>
  <sheetFormatPr defaultColWidth="9.00390625" defaultRowHeight="13.5"/>
  <cols>
    <col min="2" max="2" width="4.75390625" style="0" customWidth="1"/>
    <col min="3" max="3" width="23.875" style="0" customWidth="1"/>
    <col min="4" max="4" width="9.375" style="0" customWidth="1"/>
    <col min="5" max="5" width="3.125" style="0" customWidth="1"/>
    <col min="6" max="6" width="7.75390625" style="0" customWidth="1"/>
    <col min="7" max="7" width="3.125" style="0" customWidth="1"/>
    <col min="8" max="8" width="14.75390625" style="0" customWidth="1"/>
    <col min="9" max="9" width="3.125" style="0" customWidth="1"/>
    <col min="10" max="28" width="5.625" style="0" customWidth="1"/>
  </cols>
  <sheetData>
    <row r="1" spans="1:9" ht="24" customHeight="1" thickBot="1">
      <c r="A1" s="129" t="s">
        <v>132</v>
      </c>
      <c r="B1" s="129"/>
      <c r="C1" s="129"/>
      <c r="D1" s="129"/>
      <c r="E1" s="129"/>
      <c r="F1" s="129"/>
      <c r="G1" s="129"/>
      <c r="H1" s="129"/>
      <c r="I1" s="129"/>
    </row>
    <row r="2" spans="1:9" ht="27.75" customHeight="1" thickBot="1" thickTop="1">
      <c r="A2" s="1" t="s">
        <v>0</v>
      </c>
      <c r="B2" s="141"/>
      <c r="C2" s="142"/>
      <c r="D2" s="143"/>
      <c r="E2" s="135" t="s">
        <v>41</v>
      </c>
      <c r="F2" s="136"/>
      <c r="G2" s="142"/>
      <c r="H2" s="142"/>
      <c r="I2" s="148"/>
    </row>
    <row r="3" spans="1:9" ht="23.25" customHeight="1" thickBot="1">
      <c r="A3" s="2" t="s">
        <v>51</v>
      </c>
      <c r="B3" s="144"/>
      <c r="C3" s="145"/>
      <c r="D3" s="145"/>
      <c r="E3" s="137" t="s">
        <v>1</v>
      </c>
      <c r="F3" s="138"/>
      <c r="G3" s="149"/>
      <c r="H3" s="149"/>
      <c r="I3" s="150"/>
    </row>
    <row r="4" spans="1:9" ht="23.25" customHeight="1" thickBot="1">
      <c r="A4" s="3" t="s">
        <v>52</v>
      </c>
      <c r="B4" s="146"/>
      <c r="C4" s="147"/>
      <c r="D4" s="147"/>
      <c r="E4" s="139" t="s">
        <v>2</v>
      </c>
      <c r="F4" s="140"/>
      <c r="G4" s="151"/>
      <c r="H4" s="151"/>
      <c r="I4" s="152"/>
    </row>
    <row r="5" spans="1:9" ht="106.5" customHeight="1" thickTop="1">
      <c r="A5" s="130" t="s">
        <v>136</v>
      </c>
      <c r="B5" s="131"/>
      <c r="C5" s="131"/>
      <c r="D5" s="131"/>
      <c r="E5" s="131"/>
      <c r="F5" s="131"/>
      <c r="G5" s="131"/>
      <c r="H5" s="131"/>
      <c r="I5" s="131"/>
    </row>
    <row r="6" spans="1:33" ht="23.25" customHeight="1" thickBot="1">
      <c r="A6" s="117" t="s">
        <v>97</v>
      </c>
      <c r="B6" s="117"/>
      <c r="C6" s="71" t="s">
        <v>133</v>
      </c>
      <c r="D6" s="118" t="s">
        <v>85</v>
      </c>
      <c r="E6" s="118"/>
      <c r="F6" s="119" t="s">
        <v>131</v>
      </c>
      <c r="G6" s="119"/>
      <c r="H6" s="119"/>
      <c r="I6" s="119"/>
      <c r="L6" s="59"/>
      <c r="M6" s="59"/>
      <c r="N6" s="59"/>
      <c r="O6" s="128"/>
      <c r="P6" s="128"/>
      <c r="Q6" s="128"/>
      <c r="R6" s="116"/>
      <c r="S6" s="116"/>
      <c r="T6" s="116"/>
      <c r="U6" s="116"/>
      <c r="V6" s="116"/>
      <c r="W6" s="116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21" customHeight="1" thickBot="1" thickTop="1">
      <c r="A7" s="55" t="s">
        <v>37</v>
      </c>
      <c r="B7" s="56" t="s">
        <v>3</v>
      </c>
      <c r="C7" s="56" t="s">
        <v>4</v>
      </c>
      <c r="D7" s="132" t="s">
        <v>5</v>
      </c>
      <c r="E7" s="153"/>
      <c r="F7" s="56" t="s">
        <v>6</v>
      </c>
      <c r="G7" s="132" t="s">
        <v>7</v>
      </c>
      <c r="H7" s="133"/>
      <c r="I7" s="134"/>
      <c r="K7" s="58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3" ht="22.5" customHeight="1" thickBot="1" thickTop="1">
      <c r="A8" s="122" t="s">
        <v>8</v>
      </c>
      <c r="B8" s="8">
        <v>1</v>
      </c>
      <c r="C8" s="51" t="s">
        <v>9</v>
      </c>
      <c r="D8" s="33">
        <f>'男子単'!B2+'男子単'!B3</f>
        <v>0</v>
      </c>
      <c r="E8" s="11" t="s">
        <v>35</v>
      </c>
      <c r="F8" s="120">
        <f>SUM(D8:D13)</f>
        <v>0</v>
      </c>
      <c r="G8" s="164" t="s">
        <v>43</v>
      </c>
      <c r="H8" s="165"/>
      <c r="I8" s="166"/>
      <c r="L8" s="59"/>
      <c r="M8" s="60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</row>
    <row r="9" spans="1:33" ht="22.5" customHeight="1" thickBot="1">
      <c r="A9" s="123"/>
      <c r="B9" s="9">
        <v>2</v>
      </c>
      <c r="C9" s="52" t="s">
        <v>11</v>
      </c>
      <c r="D9" s="34">
        <f>'男子単'!C2+'男子単'!C3</f>
        <v>0</v>
      </c>
      <c r="E9" s="10" t="s">
        <v>10</v>
      </c>
      <c r="F9" s="121"/>
      <c r="G9" s="13" t="s">
        <v>38</v>
      </c>
      <c r="H9" s="23">
        <f>'男子単'!B2+'男子単'!C2+'女子単'!B2+'女子単'!C2</f>
        <v>0</v>
      </c>
      <c r="I9" s="14" t="s">
        <v>39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12" ht="22.5" customHeight="1" thickBot="1">
      <c r="A10" s="124"/>
      <c r="B10" s="6">
        <v>3</v>
      </c>
      <c r="C10" s="53" t="s">
        <v>12</v>
      </c>
      <c r="D10" s="35">
        <f>'男子単'!D3</f>
        <v>0</v>
      </c>
      <c r="E10" s="7" t="s">
        <v>10</v>
      </c>
      <c r="F10" s="121"/>
      <c r="G10" s="15" t="s">
        <v>42</v>
      </c>
      <c r="H10" s="24">
        <f>+H9*1500</f>
        <v>0</v>
      </c>
      <c r="I10" s="16" t="s">
        <v>40</v>
      </c>
      <c r="L10" s="12"/>
    </row>
    <row r="11" spans="1:9" ht="22.5" customHeight="1" thickBot="1" thickTop="1">
      <c r="A11" s="122" t="s">
        <v>13</v>
      </c>
      <c r="B11" s="4">
        <v>4</v>
      </c>
      <c r="C11" s="54" t="s">
        <v>14</v>
      </c>
      <c r="D11" s="36">
        <f>'女子単'!B2+'女子単'!B3</f>
        <v>0</v>
      </c>
      <c r="E11" s="5" t="s">
        <v>10</v>
      </c>
      <c r="F11" s="121"/>
      <c r="G11" s="125" t="s">
        <v>45</v>
      </c>
      <c r="H11" s="126"/>
      <c r="I11" s="127"/>
    </row>
    <row r="12" spans="1:9" ht="22.5" customHeight="1" thickBot="1">
      <c r="A12" s="123"/>
      <c r="B12" s="115">
        <v>5</v>
      </c>
      <c r="C12" s="113" t="s">
        <v>15</v>
      </c>
      <c r="D12" s="114">
        <f>'女子単'!C2+'女子単'!C3</f>
        <v>0</v>
      </c>
      <c r="E12" s="5" t="s">
        <v>10</v>
      </c>
      <c r="F12" s="168" t="s">
        <v>36</v>
      </c>
      <c r="G12" s="13" t="s">
        <v>38</v>
      </c>
      <c r="H12" s="37">
        <f>'男子単'!B3+'男子単'!C3+'男子単'!D3+'女子単'!B3+'女子単'!C3+'女子単'!D3</f>
        <v>0</v>
      </c>
      <c r="I12" s="17" t="s">
        <v>39</v>
      </c>
    </row>
    <row r="13" spans="1:9" ht="22.5" customHeight="1" thickBot="1">
      <c r="A13" s="124"/>
      <c r="B13" s="6">
        <v>6</v>
      </c>
      <c r="C13" s="53" t="s">
        <v>16</v>
      </c>
      <c r="D13" s="35">
        <f>'女子単'!D3</f>
        <v>0</v>
      </c>
      <c r="E13" s="7" t="s">
        <v>10</v>
      </c>
      <c r="F13" s="169"/>
      <c r="G13" s="18" t="s">
        <v>42</v>
      </c>
      <c r="H13" s="25">
        <f>+H12*1000</f>
        <v>0</v>
      </c>
      <c r="I13" s="19" t="s">
        <v>40</v>
      </c>
    </row>
    <row r="14" spans="1:9" ht="22.5" customHeight="1" thickBot="1" thickTop="1">
      <c r="A14" s="122" t="s">
        <v>17</v>
      </c>
      <c r="B14" s="4">
        <v>7</v>
      </c>
      <c r="C14" s="54" t="s">
        <v>18</v>
      </c>
      <c r="D14" s="36">
        <f>+'男子複'!B2+'男子複'!B3</f>
        <v>0</v>
      </c>
      <c r="E14" s="5" t="s">
        <v>19</v>
      </c>
      <c r="F14" s="120">
        <f>SUM(D14:D27)</f>
        <v>0</v>
      </c>
      <c r="G14" s="176"/>
      <c r="H14" s="177"/>
      <c r="I14" s="178"/>
    </row>
    <row r="15" spans="1:9" ht="22.5" customHeight="1" thickBot="1">
      <c r="A15" s="123"/>
      <c r="B15" s="4">
        <v>8</v>
      </c>
      <c r="C15" s="54" t="s">
        <v>20</v>
      </c>
      <c r="D15" s="36">
        <f>+'男子複'!C2+'男子複'!C3</f>
        <v>0</v>
      </c>
      <c r="E15" s="5" t="s">
        <v>19</v>
      </c>
      <c r="F15" s="121"/>
      <c r="G15" s="179"/>
      <c r="H15" s="180"/>
      <c r="I15" s="181"/>
    </row>
    <row r="16" spans="1:9" ht="22.5" customHeight="1" thickBot="1">
      <c r="A16" s="123"/>
      <c r="B16" s="4">
        <v>9</v>
      </c>
      <c r="C16" s="54" t="s">
        <v>21</v>
      </c>
      <c r="D16" s="36">
        <f>+'男子複'!D3</f>
        <v>0</v>
      </c>
      <c r="E16" s="5" t="s">
        <v>19</v>
      </c>
      <c r="F16" s="121"/>
      <c r="G16" s="173" t="s">
        <v>46</v>
      </c>
      <c r="H16" s="174"/>
      <c r="I16" s="175"/>
    </row>
    <row r="17" spans="1:9" ht="22.5" customHeight="1" thickBot="1">
      <c r="A17" s="123"/>
      <c r="B17" s="4">
        <v>10</v>
      </c>
      <c r="C17" s="54" t="s">
        <v>22</v>
      </c>
      <c r="D17" s="36">
        <f>+'男子複'!E2</f>
        <v>0</v>
      </c>
      <c r="E17" s="5" t="s">
        <v>19</v>
      </c>
      <c r="F17" s="121"/>
      <c r="G17" s="13" t="s">
        <v>38</v>
      </c>
      <c r="H17" s="23">
        <f>+'男子複'!B2+'男子複'!C2+'男子複'!E2+'男子複'!F2+'女子複'!B2+'女子複'!C2+'女子複'!E2+'女子複'!F2+'混合複'!B2+'混合複'!C2+'混合複'!D2+'男子複'!G2</f>
        <v>0</v>
      </c>
      <c r="I17" s="14" t="s">
        <v>44</v>
      </c>
    </row>
    <row r="18" spans="1:9" ht="22.5" customHeight="1" thickBot="1">
      <c r="A18" s="123"/>
      <c r="B18" s="72">
        <v>11</v>
      </c>
      <c r="C18" s="73" t="s">
        <v>23</v>
      </c>
      <c r="D18" s="74">
        <f>+'男子複'!F2</f>
        <v>0</v>
      </c>
      <c r="E18" s="75" t="s">
        <v>19</v>
      </c>
      <c r="F18" s="121"/>
      <c r="G18" s="15" t="s">
        <v>42</v>
      </c>
      <c r="H18" s="26">
        <f>+H17*3000</f>
        <v>0</v>
      </c>
      <c r="I18" s="16" t="s">
        <v>40</v>
      </c>
    </row>
    <row r="19" spans="1:9" ht="22.5" customHeight="1" thickBot="1">
      <c r="A19" s="124"/>
      <c r="B19" s="79">
        <v>12</v>
      </c>
      <c r="C19" s="80" t="s">
        <v>98</v>
      </c>
      <c r="D19" s="81">
        <f>+'男子複'!G2</f>
        <v>0</v>
      </c>
      <c r="E19" s="82" t="s">
        <v>19</v>
      </c>
      <c r="F19" s="121"/>
      <c r="G19" s="76"/>
      <c r="H19" s="77"/>
      <c r="I19" s="78"/>
    </row>
    <row r="20" spans="1:9" ht="22.5" customHeight="1" thickBot="1" thickTop="1">
      <c r="A20" s="122" t="s">
        <v>24</v>
      </c>
      <c r="B20" s="4">
        <v>13</v>
      </c>
      <c r="C20" s="54" t="s">
        <v>25</v>
      </c>
      <c r="D20" s="36">
        <f>+'女子複'!B2+'女子複'!B3</f>
        <v>0</v>
      </c>
      <c r="E20" s="5" t="s">
        <v>19</v>
      </c>
      <c r="F20" s="121"/>
      <c r="G20" s="155"/>
      <c r="H20" s="156"/>
      <c r="I20" s="157"/>
    </row>
    <row r="21" spans="1:9" ht="22.5" customHeight="1" thickBot="1">
      <c r="A21" s="123"/>
      <c r="B21" s="4">
        <v>14</v>
      </c>
      <c r="C21" s="54" t="s">
        <v>26</v>
      </c>
      <c r="D21" s="36">
        <f>+'女子複'!C2+'女子複'!C3</f>
        <v>0</v>
      </c>
      <c r="E21" s="5" t="s">
        <v>19</v>
      </c>
      <c r="F21" s="121"/>
      <c r="G21" s="158"/>
      <c r="H21" s="159"/>
      <c r="I21" s="160"/>
    </row>
    <row r="22" spans="1:9" ht="22.5" customHeight="1" thickBot="1">
      <c r="A22" s="123"/>
      <c r="B22" s="4">
        <v>15</v>
      </c>
      <c r="C22" s="54" t="s">
        <v>27</v>
      </c>
      <c r="D22" s="36">
        <f>+'女子複'!D3</f>
        <v>0</v>
      </c>
      <c r="E22" s="5" t="s">
        <v>19</v>
      </c>
      <c r="F22" s="121"/>
      <c r="G22" s="125" t="s">
        <v>83</v>
      </c>
      <c r="H22" s="126"/>
      <c r="I22" s="127"/>
    </row>
    <row r="23" spans="1:9" ht="22.5" customHeight="1" thickBot="1">
      <c r="A23" s="123"/>
      <c r="B23" s="4">
        <v>16</v>
      </c>
      <c r="C23" s="54" t="s">
        <v>28</v>
      </c>
      <c r="D23" s="36">
        <f>+'女子複'!E2</f>
        <v>0</v>
      </c>
      <c r="E23" s="5" t="s">
        <v>19</v>
      </c>
      <c r="F23" s="121"/>
      <c r="G23" s="13" t="s">
        <v>38</v>
      </c>
      <c r="H23" s="23">
        <f>'男子複'!B3+'男子複'!C3+'男子複'!D3+'女子複'!B3+'女子複'!C3+'女子複'!D3+'混合複'!B3</f>
        <v>0</v>
      </c>
      <c r="I23" s="17" t="s">
        <v>44</v>
      </c>
    </row>
    <row r="24" spans="1:9" ht="22.5" customHeight="1" thickBot="1">
      <c r="A24" s="124"/>
      <c r="B24" s="6">
        <v>17</v>
      </c>
      <c r="C24" s="53" t="s">
        <v>29</v>
      </c>
      <c r="D24" s="35">
        <f>+'女子複'!F2</f>
        <v>0</v>
      </c>
      <c r="E24" s="7" t="s">
        <v>19</v>
      </c>
      <c r="F24" s="121"/>
      <c r="G24" s="20" t="s">
        <v>42</v>
      </c>
      <c r="H24" s="26">
        <f>+H23*2000</f>
        <v>0</v>
      </c>
      <c r="I24" s="21" t="s">
        <v>40</v>
      </c>
    </row>
    <row r="25" spans="1:9" ht="22.5" customHeight="1" thickBot="1" thickTop="1">
      <c r="A25" s="122" t="s">
        <v>30</v>
      </c>
      <c r="B25" s="4">
        <v>18</v>
      </c>
      <c r="C25" s="54" t="s">
        <v>31</v>
      </c>
      <c r="D25" s="36">
        <f>'混合複'!B2+'混合複'!B3</f>
        <v>0</v>
      </c>
      <c r="E25" s="5" t="s">
        <v>19</v>
      </c>
      <c r="F25" s="121"/>
      <c r="G25" s="182"/>
      <c r="H25" s="183"/>
      <c r="I25" s="184"/>
    </row>
    <row r="26" spans="1:9" ht="22.5" customHeight="1" thickBot="1">
      <c r="A26" s="123"/>
      <c r="B26" s="4">
        <v>19</v>
      </c>
      <c r="C26" s="54" t="s">
        <v>32</v>
      </c>
      <c r="D26" s="36">
        <f>'混合複'!C2</f>
        <v>0</v>
      </c>
      <c r="E26" s="5" t="s">
        <v>19</v>
      </c>
      <c r="F26" s="168" t="s">
        <v>19</v>
      </c>
      <c r="G26" s="185"/>
      <c r="H26" s="186"/>
      <c r="I26" s="187"/>
    </row>
    <row r="27" spans="1:9" ht="22.5" customHeight="1" thickBot="1">
      <c r="A27" s="124"/>
      <c r="B27" s="6">
        <v>20</v>
      </c>
      <c r="C27" s="53" t="s">
        <v>33</v>
      </c>
      <c r="D27" s="35">
        <f>'混合複'!D2</f>
        <v>0</v>
      </c>
      <c r="E27" s="7" t="s">
        <v>19</v>
      </c>
      <c r="F27" s="169"/>
      <c r="G27" s="188"/>
      <c r="H27" s="189"/>
      <c r="I27" s="190"/>
    </row>
    <row r="28" spans="1:9" ht="24" customHeight="1" thickBot="1" thickTop="1">
      <c r="A28" s="163" t="s">
        <v>81</v>
      </c>
      <c r="B28" s="161"/>
      <c r="C28" s="70">
        <f>F8+F14*2-'男子単'!H5-'男子単'!I5-'女子単'!H5-'女子単'!I5-'男子複'!I5-'女子複'!I5+'男子単'!J5+'女子単'!J5</f>
        <v>0</v>
      </c>
      <c r="D28" s="57" t="s">
        <v>84</v>
      </c>
      <c r="E28" s="161" t="s">
        <v>80</v>
      </c>
      <c r="F28" s="162"/>
      <c r="G28" s="170">
        <f>+H10+H13+H18+H24</f>
        <v>0</v>
      </c>
      <c r="H28" s="171"/>
      <c r="I28" s="172"/>
    </row>
    <row r="29" spans="1:9" ht="18.75" customHeight="1" thickTop="1">
      <c r="A29" s="154" t="s">
        <v>34</v>
      </c>
      <c r="B29" s="154"/>
      <c r="C29" s="154"/>
      <c r="D29" s="154"/>
      <c r="E29" s="154"/>
      <c r="F29" s="154"/>
      <c r="G29" s="154"/>
      <c r="H29" s="154"/>
      <c r="I29" s="154"/>
    </row>
    <row r="30" spans="1:9" ht="13.5">
      <c r="A30" s="167" t="s">
        <v>82</v>
      </c>
      <c r="B30" s="167"/>
      <c r="C30" s="167"/>
      <c r="D30" s="167"/>
      <c r="E30" s="167"/>
      <c r="F30" s="167"/>
      <c r="G30" s="167"/>
      <c r="H30" s="167"/>
      <c r="I30" s="167"/>
    </row>
    <row r="35" ht="13.5">
      <c r="C35" s="50"/>
    </row>
  </sheetData>
  <sheetProtection sheet="1" objects="1" scenarios="1"/>
  <mergeCells count="38">
    <mergeCell ref="A30:I30"/>
    <mergeCell ref="F12:F13"/>
    <mergeCell ref="F26:F27"/>
    <mergeCell ref="A20:A24"/>
    <mergeCell ref="A25:A27"/>
    <mergeCell ref="G28:I28"/>
    <mergeCell ref="F14:F25"/>
    <mergeCell ref="G16:I16"/>
    <mergeCell ref="G14:I15"/>
    <mergeCell ref="G25:I27"/>
    <mergeCell ref="G4:I4"/>
    <mergeCell ref="D7:E7"/>
    <mergeCell ref="A29:I29"/>
    <mergeCell ref="G20:I21"/>
    <mergeCell ref="E28:F28"/>
    <mergeCell ref="A28:B28"/>
    <mergeCell ref="G8:I8"/>
    <mergeCell ref="G11:I11"/>
    <mergeCell ref="A8:A10"/>
    <mergeCell ref="A14:A19"/>
    <mergeCell ref="A1:I1"/>
    <mergeCell ref="A5:I5"/>
    <mergeCell ref="G7:I7"/>
    <mergeCell ref="E2:F2"/>
    <mergeCell ref="E3:F3"/>
    <mergeCell ref="E4:F4"/>
    <mergeCell ref="B2:D2"/>
    <mergeCell ref="B3:D4"/>
    <mergeCell ref="G2:I2"/>
    <mergeCell ref="G3:I3"/>
    <mergeCell ref="F8:F11"/>
    <mergeCell ref="A11:A13"/>
    <mergeCell ref="G22:I22"/>
    <mergeCell ref="O6:Q6"/>
    <mergeCell ref="R6:W6"/>
    <mergeCell ref="A6:B6"/>
    <mergeCell ref="D6:E6"/>
    <mergeCell ref="F6:I6"/>
  </mergeCells>
  <hyperlinks>
    <hyperlink ref="F6:I6" r:id="rId1" display="nagoyaentry@nagoyabadminton.net"/>
  </hyperlink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80"/>
  <sheetViews>
    <sheetView workbookViewId="0" topLeftCell="A1">
      <selection activeCell="A8" sqref="A8"/>
    </sheetView>
  </sheetViews>
  <sheetFormatPr defaultColWidth="9.00390625" defaultRowHeight="19.5" customHeight="1"/>
  <cols>
    <col min="1" max="1" width="14.125" style="61" customWidth="1"/>
    <col min="2" max="2" width="6.125" style="62" customWidth="1"/>
    <col min="3" max="3" width="16.625" style="63" customWidth="1"/>
    <col min="4" max="4" width="15.125" style="64" customWidth="1"/>
    <col min="5" max="5" width="10.625" style="64" customWidth="1"/>
    <col min="6" max="6" width="9.125" style="61" customWidth="1"/>
    <col min="7" max="7" width="12.625" style="63" customWidth="1"/>
    <col min="8" max="10" width="4.625" style="65" customWidth="1"/>
    <col min="11" max="11" width="9.00390625" style="22" customWidth="1"/>
    <col min="12" max="15" width="9.00390625" style="84" customWidth="1"/>
    <col min="16" max="16384" width="9.00390625" style="22" customWidth="1"/>
  </cols>
  <sheetData>
    <row r="1" spans="1:7" ht="15.75" customHeight="1">
      <c r="A1" s="27"/>
      <c r="B1" s="28" t="s">
        <v>60</v>
      </c>
      <c r="C1" s="41" t="s">
        <v>61</v>
      </c>
      <c r="D1" s="41" t="s">
        <v>54</v>
      </c>
      <c r="E1" s="195"/>
      <c r="F1" s="196"/>
      <c r="G1" s="197"/>
    </row>
    <row r="2" spans="1:7" ht="15.75" customHeight="1">
      <c r="A2" s="27" t="s">
        <v>58</v>
      </c>
      <c r="B2" s="29">
        <f>COUNTIF(A:A,"Ａ")</f>
        <v>0</v>
      </c>
      <c r="C2" s="42">
        <f>COUNTIF(A:A,"Ｂ")</f>
        <v>0</v>
      </c>
      <c r="D2" s="44"/>
      <c r="E2" s="198"/>
      <c r="F2" s="199"/>
      <c r="G2" s="200"/>
    </row>
    <row r="3" spans="1:7" ht="15.75" customHeight="1">
      <c r="A3" s="27" t="s">
        <v>59</v>
      </c>
      <c r="B3" s="29">
        <f>COUNTIF(A:A,"Ａ（高校以下）")</f>
        <v>0</v>
      </c>
      <c r="C3" s="42">
        <f>COUNTIF(A:A,"Ｂ（高校以下）")</f>
        <v>0</v>
      </c>
      <c r="D3" s="42">
        <f>COUNTIF(A:A,"Ｃ（高校以下）")</f>
        <v>0</v>
      </c>
      <c r="E3" s="201"/>
      <c r="F3" s="202"/>
      <c r="G3" s="203"/>
    </row>
    <row r="4" spans="1:10" ht="69.75" customHeight="1">
      <c r="A4" s="193" t="s">
        <v>57</v>
      </c>
      <c r="B4" s="194"/>
      <c r="C4" s="194"/>
      <c r="D4" s="194"/>
      <c r="E4" s="194"/>
      <c r="F4" s="194"/>
      <c r="G4" s="194"/>
      <c r="H4" s="66" t="s">
        <v>93</v>
      </c>
      <c r="I4" s="66" t="s">
        <v>92</v>
      </c>
      <c r="J4" s="66" t="s">
        <v>94</v>
      </c>
    </row>
    <row r="5" spans="1:10" ht="29.25" customHeight="1">
      <c r="A5" s="204">
        <f>IF('申込用紙'!B2="","",'申込用紙'!B2)</f>
      </c>
      <c r="B5" s="204"/>
      <c r="C5" s="204"/>
      <c r="D5" s="204"/>
      <c r="E5" s="205">
        <f>IF('申込用紙'!G2="","",'申込用紙'!G2)</f>
      </c>
      <c r="F5" s="205"/>
      <c r="G5" s="205"/>
      <c r="H5" s="65">
        <f>COUNTIF(H8:H80,"★")</f>
        <v>0</v>
      </c>
      <c r="I5" s="65">
        <f>COUNTIF(I8:I80,"★")</f>
        <v>0</v>
      </c>
      <c r="J5" s="65">
        <f>COUNTIF(J8:J80,"◎")</f>
        <v>0</v>
      </c>
    </row>
    <row r="6" spans="1:7" ht="39" customHeight="1">
      <c r="A6" s="191" t="s">
        <v>134</v>
      </c>
      <c r="B6" s="192"/>
      <c r="C6" s="192"/>
      <c r="D6" s="192"/>
      <c r="E6" s="192"/>
      <c r="F6" s="192"/>
      <c r="G6" s="45" t="s">
        <v>47</v>
      </c>
    </row>
    <row r="7" spans="1:7" ht="25.5" customHeight="1">
      <c r="A7" s="31" t="s">
        <v>48</v>
      </c>
      <c r="B7" s="31" t="s">
        <v>55</v>
      </c>
      <c r="C7" s="43" t="s">
        <v>49</v>
      </c>
      <c r="D7" s="43" t="s">
        <v>71</v>
      </c>
      <c r="E7" s="43" t="s">
        <v>69</v>
      </c>
      <c r="F7" s="32" t="s">
        <v>53</v>
      </c>
      <c r="G7" s="43" t="s">
        <v>50</v>
      </c>
    </row>
    <row r="8" spans="1:15" ht="19.5" customHeight="1">
      <c r="A8" s="91"/>
      <c r="B8" s="92"/>
      <c r="C8" s="90"/>
      <c r="D8" s="93"/>
      <c r="E8" s="93"/>
      <c r="F8" s="91"/>
      <c r="G8" s="90"/>
      <c r="H8" s="65">
        <f>IF(C8="","",IF(ISERROR(VLOOKUP(C8,'男子複'!C:G,1,FALSE)),"","★"))</f>
      </c>
      <c r="I8" s="65">
        <f>IF(C8="","",IF(ISERROR(VLOOKUP(C8,'混合複'!C:G,1,FALSE)),"","★"))</f>
      </c>
      <c r="J8" s="65">
        <f>IF(H8="","",IF(I8="★","◎",""))</f>
      </c>
      <c r="L8" s="85">
        <f ca="1">IF(INDIRECT("A8")="","",INDIRECT("A8"))</f>
      </c>
      <c r="M8" s="85">
        <f ca="1">IF(INDIRECT("C8")="","",INDIRECT("C8"))</f>
      </c>
      <c r="N8" s="85">
        <f ca="1">IF(INDIRECT("D8")="","",INDIRECT("D8"))</f>
      </c>
      <c r="O8" s="85">
        <f ca="1">IF(INDIRECT("E8")="","",INDIRECT("E8"))</f>
      </c>
    </row>
    <row r="9" spans="1:15" ht="19.5" customHeight="1">
      <c r="A9" s="91"/>
      <c r="B9" s="92"/>
      <c r="C9" s="90"/>
      <c r="D9" s="93"/>
      <c r="E9" s="93"/>
      <c r="F9" s="91"/>
      <c r="G9" s="90"/>
      <c r="H9" s="65">
        <f>IF(C9="","",IF(ISERROR(VLOOKUP(C9,'男子複'!C:G,1,FALSE)),"","★"))</f>
      </c>
      <c r="I9" s="65">
        <f>IF(C9="","",IF(ISERROR(VLOOKUP(C9,'混合複'!C:G,1,FALSE)),"","★"))</f>
      </c>
      <c r="J9" s="65">
        <f aca="true" t="shared" si="0" ref="J9:J72">IF(H9="","",IF(I9="★","◎",""))</f>
      </c>
      <c r="L9" s="85">
        <f ca="1">IF(INDIRECT("A9")="","",INDIRECT("A9"))</f>
      </c>
      <c r="M9" s="85">
        <f ca="1">IF(INDIRECT("C9")="","",INDIRECT("C9"))</f>
      </c>
      <c r="N9" s="85">
        <f ca="1">IF(INDIRECT("D9")="","",INDIRECT("D9"))</f>
      </c>
      <c r="O9" s="85">
        <f ca="1">IF(INDIRECT("E9")="","",INDIRECT("E9"))</f>
      </c>
    </row>
    <row r="10" spans="1:15" ht="19.5" customHeight="1">
      <c r="A10" s="91"/>
      <c r="B10" s="92"/>
      <c r="C10" s="90"/>
      <c r="D10" s="93"/>
      <c r="E10" s="93"/>
      <c r="F10" s="91"/>
      <c r="G10" s="90"/>
      <c r="H10" s="65">
        <f>IF(C10="","",IF(ISERROR(VLOOKUP(C10,'男子複'!C:G,1,FALSE)),"","★"))</f>
      </c>
      <c r="I10" s="65">
        <f>IF(C10="","",IF(ISERROR(VLOOKUP(C10,'混合複'!C:G,1,FALSE)),"","★"))</f>
      </c>
      <c r="J10" s="65">
        <f t="shared" si="0"/>
      </c>
      <c r="L10" s="85">
        <f ca="1">IF(INDIRECT("A10")="","",INDIRECT("A10"))</f>
      </c>
      <c r="M10" s="85">
        <f ca="1">IF(INDIRECT("C10")="","",INDIRECT("C10"))</f>
      </c>
      <c r="N10" s="85">
        <f ca="1">IF(INDIRECT("D10")="","",INDIRECT("D10"))</f>
      </c>
      <c r="O10" s="85">
        <f ca="1">IF(INDIRECT("E10")="","",INDIRECT("E10"))</f>
      </c>
    </row>
    <row r="11" spans="1:15" ht="19.5" customHeight="1">
      <c r="A11" s="91"/>
      <c r="B11" s="92"/>
      <c r="C11" s="90"/>
      <c r="D11" s="93"/>
      <c r="E11" s="93"/>
      <c r="F11" s="91"/>
      <c r="G11" s="90"/>
      <c r="H11" s="65">
        <f>IF(C11="","",IF(ISERROR(VLOOKUP(C11,'男子複'!C:G,1,FALSE)),"","★"))</f>
      </c>
      <c r="I11" s="65">
        <f>IF(C11="","",IF(ISERROR(VLOOKUP(C11,'混合複'!C:G,1,FALSE)),"","★"))</f>
      </c>
      <c r="J11" s="65">
        <f t="shared" si="0"/>
      </c>
      <c r="L11" s="85">
        <f ca="1">IF(INDIRECT("A11")="","",INDIRECT("A11"))</f>
      </c>
      <c r="M11" s="85">
        <f ca="1">IF(INDIRECT("C11")="","",INDIRECT("C11"))</f>
      </c>
      <c r="N11" s="85">
        <f ca="1">IF(INDIRECT("D11")="","",INDIRECT("D11"))</f>
      </c>
      <c r="O11" s="85">
        <f ca="1">IF(INDIRECT("E11")="","",INDIRECT("E11"))</f>
      </c>
    </row>
    <row r="12" spans="1:15" ht="19.5" customHeight="1">
      <c r="A12" s="91"/>
      <c r="B12" s="92"/>
      <c r="C12" s="90"/>
      <c r="D12" s="93"/>
      <c r="E12" s="93"/>
      <c r="F12" s="91"/>
      <c r="G12" s="90"/>
      <c r="H12" s="65">
        <f>IF(C12="","",IF(ISERROR(VLOOKUP(C12,'男子複'!C:G,1,FALSE)),"","★"))</f>
      </c>
      <c r="I12" s="65">
        <f>IF(C12="","",IF(ISERROR(VLOOKUP(C12,'混合複'!C:G,1,FALSE)),"","★"))</f>
      </c>
      <c r="J12" s="65">
        <f t="shared" si="0"/>
      </c>
      <c r="L12" s="85">
        <f ca="1">IF(INDIRECT("A12")="","",INDIRECT("A12"))</f>
      </c>
      <c r="M12" s="85">
        <f ca="1">IF(INDIRECT("C12")="","",INDIRECT("C12"))</f>
      </c>
      <c r="N12" s="85">
        <f ca="1">IF(INDIRECT("D12")="","",INDIRECT("D12"))</f>
      </c>
      <c r="O12" s="85">
        <f ca="1">IF(INDIRECT("E12")="","",INDIRECT("E12"))</f>
      </c>
    </row>
    <row r="13" spans="1:15" ht="19.5" customHeight="1">
      <c r="A13" s="91"/>
      <c r="B13" s="92"/>
      <c r="C13" s="90"/>
      <c r="D13" s="93"/>
      <c r="E13" s="93"/>
      <c r="F13" s="91"/>
      <c r="G13" s="90"/>
      <c r="H13" s="65">
        <f>IF(C13="","",IF(ISERROR(VLOOKUP(C13,'男子複'!C:G,1,FALSE)),"","★"))</f>
      </c>
      <c r="I13" s="65">
        <f>IF(C13="","",IF(ISERROR(VLOOKUP(C13,'混合複'!C:G,1,FALSE)),"","★"))</f>
      </c>
      <c r="J13" s="65">
        <f t="shared" si="0"/>
      </c>
      <c r="L13" s="85">
        <f ca="1">IF(INDIRECT("A13")="","",INDIRECT("A13"))</f>
      </c>
      <c r="M13" s="85">
        <f ca="1">IF(INDIRECT("C13")="","",INDIRECT("C13"))</f>
      </c>
      <c r="N13" s="85">
        <f ca="1">IF(INDIRECT("D13")="","",INDIRECT("D13"))</f>
      </c>
      <c r="O13" s="85">
        <f ca="1">IF(INDIRECT("E13")="","",INDIRECT("E13"))</f>
      </c>
    </row>
    <row r="14" spans="1:15" ht="19.5" customHeight="1">
      <c r="A14" s="91"/>
      <c r="B14" s="92"/>
      <c r="C14" s="90"/>
      <c r="D14" s="93"/>
      <c r="E14" s="93"/>
      <c r="F14" s="91"/>
      <c r="G14" s="90"/>
      <c r="H14" s="65">
        <f>IF(C14="","",IF(ISERROR(VLOOKUP(C14,'男子複'!C:G,1,FALSE)),"","★"))</f>
      </c>
      <c r="I14" s="65">
        <f>IF(C14="","",IF(ISERROR(VLOOKUP(C14,'混合複'!C:G,1,FALSE)),"","★"))</f>
      </c>
      <c r="J14" s="65">
        <f t="shared" si="0"/>
      </c>
      <c r="L14" s="85">
        <f ca="1">IF(INDIRECT("A14")="","",INDIRECT("A14"))</f>
      </c>
      <c r="M14" s="85">
        <f ca="1">IF(INDIRECT("C14")="","",INDIRECT("C14"))</f>
      </c>
      <c r="N14" s="85">
        <f ca="1">IF(INDIRECT("D14")="","",INDIRECT("D14"))</f>
      </c>
      <c r="O14" s="85">
        <f ca="1">IF(INDIRECT("E14")="","",INDIRECT("E14"))</f>
      </c>
    </row>
    <row r="15" spans="1:15" ht="19.5" customHeight="1">
      <c r="A15" s="91"/>
      <c r="B15" s="92"/>
      <c r="C15" s="90"/>
      <c r="D15" s="93"/>
      <c r="E15" s="93"/>
      <c r="F15" s="91"/>
      <c r="G15" s="90"/>
      <c r="H15" s="65">
        <f>IF(C15="","",IF(ISERROR(VLOOKUP(C15,'男子複'!C:G,1,FALSE)),"","★"))</f>
      </c>
      <c r="I15" s="65">
        <f>IF(C15="","",IF(ISERROR(VLOOKUP(C15,'混合複'!C:G,1,FALSE)),"","★"))</f>
      </c>
      <c r="J15" s="65">
        <f t="shared" si="0"/>
      </c>
      <c r="L15" s="85">
        <f ca="1">IF(INDIRECT("A15")="","",INDIRECT("A15"))</f>
      </c>
      <c r="M15" s="85">
        <f ca="1">IF(INDIRECT("C15")="","",INDIRECT("C15"))</f>
      </c>
      <c r="N15" s="85">
        <f ca="1">IF(INDIRECT("D15")="","",INDIRECT("D15"))</f>
      </c>
      <c r="O15" s="85">
        <f ca="1">IF(INDIRECT("E15")="","",INDIRECT("E15"))</f>
      </c>
    </row>
    <row r="16" spans="1:15" ht="19.5" customHeight="1">
      <c r="A16" s="91"/>
      <c r="B16" s="92"/>
      <c r="C16" s="90"/>
      <c r="D16" s="93"/>
      <c r="E16" s="93"/>
      <c r="F16" s="91"/>
      <c r="G16" s="90"/>
      <c r="H16" s="65">
        <f>IF(C16="","",IF(ISERROR(VLOOKUP(C16,'男子複'!C:G,1,FALSE)),"","★"))</f>
      </c>
      <c r="I16" s="65">
        <f>IF(C16="","",IF(ISERROR(VLOOKUP(C16,'混合複'!C:G,1,FALSE)),"","★"))</f>
      </c>
      <c r="J16" s="65">
        <f t="shared" si="0"/>
      </c>
      <c r="L16" s="85">
        <f ca="1">IF(INDIRECT("A16")="","",INDIRECT("A16"))</f>
      </c>
      <c r="M16" s="85">
        <f ca="1">IF(INDIRECT("C16")="","",INDIRECT("C16"))</f>
      </c>
      <c r="N16" s="85">
        <f ca="1">IF(INDIRECT("D16")="","",INDIRECT("D16"))</f>
      </c>
      <c r="O16" s="85">
        <f ca="1">IF(INDIRECT("E16")="","",INDIRECT("E16"))</f>
      </c>
    </row>
    <row r="17" spans="1:15" ht="19.5" customHeight="1">
      <c r="A17" s="91"/>
      <c r="B17" s="92"/>
      <c r="C17" s="90"/>
      <c r="D17" s="93"/>
      <c r="E17" s="93"/>
      <c r="F17" s="91"/>
      <c r="G17" s="90"/>
      <c r="H17" s="65">
        <f>IF(C17="","",IF(ISERROR(VLOOKUP(C17,'男子複'!C:G,1,FALSE)),"","★"))</f>
      </c>
      <c r="I17" s="65">
        <f>IF(C17="","",IF(ISERROR(VLOOKUP(C17,'混合複'!C:G,1,FALSE)),"","★"))</f>
      </c>
      <c r="J17" s="65">
        <f t="shared" si="0"/>
      </c>
      <c r="L17" s="85">
        <f ca="1">IF(INDIRECT("A17")="","",INDIRECT("A17"))</f>
      </c>
      <c r="M17" s="85">
        <f ca="1">IF(INDIRECT("C17")="","",INDIRECT("C17"))</f>
      </c>
      <c r="N17" s="85">
        <f ca="1">IF(INDIRECT("D17")="","",INDIRECT("D17"))</f>
      </c>
      <c r="O17" s="85">
        <f ca="1">IF(INDIRECT("E17")="","",INDIRECT("E17"))</f>
      </c>
    </row>
    <row r="18" spans="1:15" ht="19.5" customHeight="1">
      <c r="A18" s="91"/>
      <c r="B18" s="92"/>
      <c r="C18" s="90"/>
      <c r="D18" s="93"/>
      <c r="E18" s="93"/>
      <c r="F18" s="91"/>
      <c r="G18" s="90"/>
      <c r="H18" s="65">
        <f>IF(C18="","",IF(ISERROR(VLOOKUP(C18,'男子複'!C:G,1,FALSE)),"","★"))</f>
      </c>
      <c r="I18" s="65">
        <f>IF(C18="","",IF(ISERROR(VLOOKUP(C18,'混合複'!C:G,1,FALSE)),"","★"))</f>
      </c>
      <c r="J18" s="65">
        <f t="shared" si="0"/>
      </c>
      <c r="L18" s="85">
        <f ca="1">IF(INDIRECT("A18")="","",INDIRECT("A18"))</f>
      </c>
      <c r="M18" s="85">
        <f ca="1">IF(INDIRECT("C18")="","",INDIRECT("C18"))</f>
      </c>
      <c r="N18" s="85">
        <f ca="1">IF(INDIRECT("D18")="","",INDIRECT("D18"))</f>
      </c>
      <c r="O18" s="85">
        <f ca="1">IF(INDIRECT("E18")="","",INDIRECT("E18"))</f>
      </c>
    </row>
    <row r="19" spans="1:15" ht="19.5" customHeight="1">
      <c r="A19" s="91"/>
      <c r="B19" s="92"/>
      <c r="C19" s="90"/>
      <c r="D19" s="93"/>
      <c r="E19" s="93"/>
      <c r="F19" s="91"/>
      <c r="G19" s="90"/>
      <c r="H19" s="65">
        <f>IF(C19="","",IF(ISERROR(VLOOKUP(C19,'男子複'!C:G,1,FALSE)),"","★"))</f>
      </c>
      <c r="I19" s="65">
        <f>IF(C19="","",IF(ISERROR(VLOOKUP(C19,'混合複'!C:G,1,FALSE)),"","★"))</f>
      </c>
      <c r="J19" s="65">
        <f t="shared" si="0"/>
      </c>
      <c r="L19" s="85">
        <f ca="1">IF(INDIRECT("A19")="","",INDIRECT("A19"))</f>
      </c>
      <c r="M19" s="85">
        <f ca="1">IF(INDIRECT("C19")="","",INDIRECT("C19"))</f>
      </c>
      <c r="N19" s="85">
        <f ca="1">IF(INDIRECT("D19")="","",INDIRECT("D19"))</f>
      </c>
      <c r="O19" s="85">
        <f ca="1">IF(INDIRECT("E19")="","",INDIRECT("E19"))</f>
      </c>
    </row>
    <row r="20" spans="1:15" ht="19.5" customHeight="1">
      <c r="A20" s="91"/>
      <c r="B20" s="92"/>
      <c r="C20" s="90"/>
      <c r="D20" s="93"/>
      <c r="E20" s="93"/>
      <c r="F20" s="91"/>
      <c r="G20" s="90"/>
      <c r="H20" s="65">
        <f>IF(C20="","",IF(ISERROR(VLOOKUP(C20,'男子複'!C:G,1,FALSE)),"","★"))</f>
      </c>
      <c r="I20" s="65">
        <f>IF(C20="","",IF(ISERROR(VLOOKUP(C20,'混合複'!C:G,1,FALSE)),"","★"))</f>
      </c>
      <c r="J20" s="65">
        <f t="shared" si="0"/>
      </c>
      <c r="L20" s="85">
        <f ca="1">IF(INDIRECT("A20")="","",INDIRECT("A20"))</f>
      </c>
      <c r="M20" s="85">
        <f ca="1">IF(INDIRECT("C20")="","",INDIRECT("C20"))</f>
      </c>
      <c r="N20" s="85">
        <f ca="1">IF(INDIRECT("D20")="","",INDIRECT("D20"))</f>
      </c>
      <c r="O20" s="85">
        <f ca="1">IF(INDIRECT("E20")="","",INDIRECT("E20"))</f>
      </c>
    </row>
    <row r="21" spans="1:15" ht="19.5" customHeight="1">
      <c r="A21" s="91"/>
      <c r="B21" s="92"/>
      <c r="C21" s="90"/>
      <c r="D21" s="93"/>
      <c r="E21" s="93"/>
      <c r="F21" s="91"/>
      <c r="G21" s="90"/>
      <c r="H21" s="65">
        <f>IF(C21="","",IF(ISERROR(VLOOKUP(C21,'男子複'!C:G,1,FALSE)),"","★"))</f>
      </c>
      <c r="I21" s="65">
        <f>IF(C21="","",IF(ISERROR(VLOOKUP(C21,'混合複'!C:G,1,FALSE)),"","★"))</f>
      </c>
      <c r="J21" s="65">
        <f t="shared" si="0"/>
      </c>
      <c r="L21" s="85">
        <f ca="1">IF(INDIRECT("A21")="","",INDIRECT("A21"))</f>
      </c>
      <c r="M21" s="85">
        <f ca="1">IF(INDIRECT("C21")="","",INDIRECT("C21"))</f>
      </c>
      <c r="N21" s="85">
        <f ca="1">IF(INDIRECT("D21")="","",INDIRECT("D21"))</f>
      </c>
      <c r="O21" s="85">
        <f ca="1">IF(INDIRECT("E21")="","",INDIRECT("E21"))</f>
      </c>
    </row>
    <row r="22" spans="1:15" ht="19.5" customHeight="1">
      <c r="A22" s="91"/>
      <c r="B22" s="92"/>
      <c r="C22" s="90"/>
      <c r="D22" s="93"/>
      <c r="E22" s="93"/>
      <c r="F22" s="91"/>
      <c r="G22" s="90"/>
      <c r="H22" s="65">
        <f>IF(C22="","",IF(ISERROR(VLOOKUP(C22,'男子複'!C:G,1,FALSE)),"","★"))</f>
      </c>
      <c r="I22" s="65">
        <f>IF(C22="","",IF(ISERROR(VLOOKUP(C22,'混合複'!C:G,1,FALSE)),"","★"))</f>
      </c>
      <c r="J22" s="65">
        <f t="shared" si="0"/>
      </c>
      <c r="L22" s="85">
        <f ca="1">IF(INDIRECT("A22")="","",INDIRECT("A22"))</f>
      </c>
      <c r="M22" s="85">
        <f ca="1">IF(INDIRECT("C22")="","",INDIRECT("C22"))</f>
      </c>
      <c r="N22" s="85">
        <f ca="1">IF(INDIRECT("D22")="","",INDIRECT("D22"))</f>
      </c>
      <c r="O22" s="85">
        <f ca="1">IF(INDIRECT("E22")="","",INDIRECT("E22"))</f>
      </c>
    </row>
    <row r="23" spans="1:15" ht="19.5" customHeight="1">
      <c r="A23" s="91"/>
      <c r="B23" s="92"/>
      <c r="C23" s="90"/>
      <c r="D23" s="93"/>
      <c r="E23" s="93"/>
      <c r="F23" s="91"/>
      <c r="G23" s="90"/>
      <c r="H23" s="65">
        <f>IF(C23="","",IF(ISERROR(VLOOKUP(C23,'男子複'!C:G,1,FALSE)),"","★"))</f>
      </c>
      <c r="I23" s="65">
        <f>IF(C23="","",IF(ISERROR(VLOOKUP(C23,'混合複'!C:G,1,FALSE)),"","★"))</f>
      </c>
      <c r="J23" s="65">
        <f t="shared" si="0"/>
      </c>
      <c r="L23" s="85">
        <f ca="1">IF(INDIRECT("A23")="","",INDIRECT("A23"))</f>
      </c>
      <c r="M23" s="85">
        <f ca="1">IF(INDIRECT("C23")="","",INDIRECT("C23"))</f>
      </c>
      <c r="N23" s="85">
        <f ca="1">IF(INDIRECT("D23")="","",INDIRECT("D23"))</f>
      </c>
      <c r="O23" s="85">
        <f ca="1">IF(INDIRECT("E23")="","",INDIRECT("E23"))</f>
      </c>
    </row>
    <row r="24" spans="1:15" ht="19.5" customHeight="1">
      <c r="A24" s="91"/>
      <c r="B24" s="92"/>
      <c r="C24" s="90"/>
      <c r="D24" s="93"/>
      <c r="E24" s="93"/>
      <c r="F24" s="91"/>
      <c r="G24" s="90"/>
      <c r="H24" s="65">
        <f>IF(C24="","",IF(ISERROR(VLOOKUP(C24,'男子複'!C:G,1,FALSE)),"","★"))</f>
      </c>
      <c r="I24" s="65">
        <f>IF(C24="","",IF(ISERROR(VLOOKUP(C24,'混合複'!C:G,1,FALSE)),"","★"))</f>
      </c>
      <c r="J24" s="65">
        <f t="shared" si="0"/>
      </c>
      <c r="L24" s="85">
        <f ca="1">IF(INDIRECT("A24")="","",INDIRECT("A24"))</f>
      </c>
      <c r="M24" s="85">
        <f ca="1">IF(INDIRECT("C24")="","",INDIRECT("C24"))</f>
      </c>
      <c r="N24" s="85">
        <f ca="1">IF(INDIRECT("D24")="","",INDIRECT("D24"))</f>
      </c>
      <c r="O24" s="85">
        <f ca="1">IF(INDIRECT("E24")="","",INDIRECT("E24"))</f>
      </c>
    </row>
    <row r="25" spans="1:15" ht="19.5" customHeight="1">
      <c r="A25" s="91"/>
      <c r="B25" s="92"/>
      <c r="C25" s="90"/>
      <c r="D25" s="93"/>
      <c r="E25" s="93"/>
      <c r="F25" s="91"/>
      <c r="G25" s="90"/>
      <c r="H25" s="65">
        <f>IF(C25="","",IF(ISERROR(VLOOKUP(C25,'男子複'!C:G,1,FALSE)),"","★"))</f>
      </c>
      <c r="I25" s="65">
        <f>IF(C25="","",IF(ISERROR(VLOOKUP(C25,'混合複'!C:G,1,FALSE)),"","★"))</f>
      </c>
      <c r="J25" s="65">
        <f t="shared" si="0"/>
      </c>
      <c r="L25" s="85">
        <f ca="1">IF(INDIRECT("A25")="","",INDIRECT("A25"))</f>
      </c>
      <c r="M25" s="85">
        <f ca="1">IF(INDIRECT("C25")="","",INDIRECT("C25"))</f>
      </c>
      <c r="N25" s="85">
        <f ca="1">IF(INDIRECT("D25")="","",INDIRECT("D25"))</f>
      </c>
      <c r="O25" s="85">
        <f ca="1">IF(INDIRECT("E25")="","",INDIRECT("E25"))</f>
      </c>
    </row>
    <row r="26" spans="1:15" ht="19.5" customHeight="1">
      <c r="A26" s="91"/>
      <c r="B26" s="92"/>
      <c r="C26" s="90"/>
      <c r="D26" s="93"/>
      <c r="E26" s="93"/>
      <c r="F26" s="91"/>
      <c r="G26" s="90"/>
      <c r="H26" s="65">
        <f>IF(C26="","",IF(ISERROR(VLOOKUP(C26,'男子複'!C:G,1,FALSE)),"","★"))</f>
      </c>
      <c r="I26" s="65">
        <f>IF(C26="","",IF(ISERROR(VLOOKUP(C26,'混合複'!C:G,1,FALSE)),"","★"))</f>
      </c>
      <c r="J26" s="65">
        <f t="shared" si="0"/>
      </c>
      <c r="L26" s="85">
        <f ca="1">IF(INDIRECT("A26")="","",INDIRECT("A26"))</f>
      </c>
      <c r="M26" s="85">
        <f ca="1">IF(INDIRECT("C26")="","",INDIRECT("C26"))</f>
      </c>
      <c r="N26" s="85">
        <f ca="1">IF(INDIRECT("D26")="","",INDIRECT("D26"))</f>
      </c>
      <c r="O26" s="85">
        <f ca="1">IF(INDIRECT("E26")="","",INDIRECT("E26"))</f>
      </c>
    </row>
    <row r="27" spans="1:15" ht="19.5" customHeight="1">
      <c r="A27" s="91"/>
      <c r="B27" s="92"/>
      <c r="C27" s="90"/>
      <c r="D27" s="93"/>
      <c r="E27" s="93"/>
      <c r="F27" s="91"/>
      <c r="G27" s="90"/>
      <c r="H27" s="65">
        <f>IF(C27="","",IF(ISERROR(VLOOKUP(C27,'男子複'!C:G,1,FALSE)),"","★"))</f>
      </c>
      <c r="I27" s="65">
        <f>IF(C27="","",IF(ISERROR(VLOOKUP(C27,'混合複'!C:G,1,FALSE)),"","★"))</f>
      </c>
      <c r="J27" s="65">
        <f t="shared" si="0"/>
      </c>
      <c r="L27" s="85">
        <f ca="1">IF(INDIRECT("A27")="","",INDIRECT("A27"))</f>
      </c>
      <c r="M27" s="85">
        <f ca="1">IF(INDIRECT("C27")="","",INDIRECT("C27"))</f>
      </c>
      <c r="N27" s="85">
        <f ca="1">IF(INDIRECT("D27")="","",INDIRECT("D27"))</f>
      </c>
      <c r="O27" s="85">
        <f ca="1">IF(INDIRECT("E27")="","",INDIRECT("E27"))</f>
      </c>
    </row>
    <row r="28" spans="1:15" ht="19.5" customHeight="1">
      <c r="A28" s="91"/>
      <c r="B28" s="92"/>
      <c r="C28" s="90"/>
      <c r="D28" s="93"/>
      <c r="E28" s="93"/>
      <c r="F28" s="91"/>
      <c r="G28" s="90"/>
      <c r="H28" s="65">
        <f>IF(C28="","",IF(ISERROR(VLOOKUP(C28,'男子複'!C:G,1,FALSE)),"","★"))</f>
      </c>
      <c r="I28" s="65">
        <f>IF(C28="","",IF(ISERROR(VLOOKUP(C28,'混合複'!C:G,1,FALSE)),"","★"))</f>
      </c>
      <c r="J28" s="65">
        <f t="shared" si="0"/>
      </c>
      <c r="L28" s="85">
        <f ca="1">IF(INDIRECT("A28")="","",INDIRECT("A28"))</f>
      </c>
      <c r="M28" s="85">
        <f ca="1">IF(INDIRECT("C28")="","",INDIRECT("C28"))</f>
      </c>
      <c r="N28" s="85">
        <f ca="1">IF(INDIRECT("D28")="","",INDIRECT("D28"))</f>
      </c>
      <c r="O28" s="85">
        <f ca="1">IF(INDIRECT("E28")="","",INDIRECT("E28"))</f>
      </c>
    </row>
    <row r="29" spans="1:15" ht="19.5" customHeight="1">
      <c r="A29" s="91"/>
      <c r="B29" s="92"/>
      <c r="C29" s="90"/>
      <c r="D29" s="93"/>
      <c r="E29" s="93"/>
      <c r="F29" s="91"/>
      <c r="G29" s="90"/>
      <c r="H29" s="65">
        <f>IF(C29="","",IF(ISERROR(VLOOKUP(C29,'男子複'!C:G,1,FALSE)),"","★"))</f>
      </c>
      <c r="I29" s="65">
        <f>IF(C29="","",IF(ISERROR(VLOOKUP(C29,'混合複'!C:G,1,FALSE)),"","★"))</f>
      </c>
      <c r="J29" s="65">
        <f t="shared" si="0"/>
      </c>
      <c r="L29" s="85">
        <f ca="1">IF(INDIRECT("A29")="","",INDIRECT("A29"))</f>
      </c>
      <c r="M29" s="85">
        <f ca="1">IF(INDIRECT("C29")="","",INDIRECT("C29"))</f>
      </c>
      <c r="N29" s="85">
        <f ca="1">IF(INDIRECT("D29")="","",INDIRECT("D29"))</f>
      </c>
      <c r="O29" s="85">
        <f ca="1">IF(INDIRECT("E29")="","",INDIRECT("E29"))</f>
      </c>
    </row>
    <row r="30" spans="1:15" ht="19.5" customHeight="1">
      <c r="A30" s="91"/>
      <c r="B30" s="92"/>
      <c r="C30" s="90"/>
      <c r="D30" s="93"/>
      <c r="E30" s="93"/>
      <c r="F30" s="91"/>
      <c r="G30" s="90"/>
      <c r="H30" s="65">
        <f>IF(C30="","",IF(ISERROR(VLOOKUP(C30,'男子複'!C:G,1,FALSE)),"","★"))</f>
      </c>
      <c r="I30" s="65">
        <f>IF(C30="","",IF(ISERROR(VLOOKUP(C30,'混合複'!C:G,1,FALSE)),"","★"))</f>
      </c>
      <c r="J30" s="65">
        <f t="shared" si="0"/>
      </c>
      <c r="L30" s="85">
        <f ca="1">IF(INDIRECT("A30")="","",INDIRECT("A30"))</f>
      </c>
      <c r="M30" s="85">
        <f ca="1">IF(INDIRECT("C30")="","",INDIRECT("C30"))</f>
      </c>
      <c r="N30" s="85">
        <f ca="1">IF(INDIRECT("D30")="","",INDIRECT("D30"))</f>
      </c>
      <c r="O30" s="85">
        <f ca="1">IF(INDIRECT("E30")="","",INDIRECT("E30"))</f>
      </c>
    </row>
    <row r="31" spans="1:15" ht="19.5" customHeight="1">
      <c r="A31" s="91"/>
      <c r="B31" s="92"/>
      <c r="C31" s="90"/>
      <c r="D31" s="93"/>
      <c r="E31" s="93"/>
      <c r="F31" s="91"/>
      <c r="G31" s="90"/>
      <c r="H31" s="65">
        <f>IF(C31="","",IF(ISERROR(VLOOKUP(C31,'男子複'!C:G,1,FALSE)),"","★"))</f>
      </c>
      <c r="I31" s="65">
        <f>IF(C31="","",IF(ISERROR(VLOOKUP(C31,'混合複'!C:G,1,FALSE)),"","★"))</f>
      </c>
      <c r="J31" s="65">
        <f t="shared" si="0"/>
      </c>
      <c r="L31" s="85">
        <f ca="1">IF(INDIRECT("A31")="","",INDIRECT("A31"))</f>
      </c>
      <c r="M31" s="85">
        <f ca="1">IF(INDIRECT("C31")="","",INDIRECT("C31"))</f>
      </c>
      <c r="N31" s="85">
        <f ca="1">IF(INDIRECT("D31")="","",INDIRECT("D31"))</f>
      </c>
      <c r="O31" s="85">
        <f ca="1">IF(INDIRECT("E31")="","",INDIRECT("E31"))</f>
      </c>
    </row>
    <row r="32" spans="1:15" ht="19.5" customHeight="1">
      <c r="A32" s="91"/>
      <c r="B32" s="92"/>
      <c r="C32" s="90"/>
      <c r="D32" s="93"/>
      <c r="E32" s="93"/>
      <c r="F32" s="91"/>
      <c r="G32" s="90"/>
      <c r="H32" s="65">
        <f>IF(C32="","",IF(ISERROR(VLOOKUP(C32,'男子複'!C:G,1,FALSE)),"","★"))</f>
      </c>
      <c r="I32" s="65">
        <f>IF(C32="","",IF(ISERROR(VLOOKUP(C32,'混合複'!C:G,1,FALSE)),"","★"))</f>
      </c>
      <c r="J32" s="65">
        <f t="shared" si="0"/>
      </c>
      <c r="L32" s="85">
        <f ca="1">IF(INDIRECT("A32")="","",INDIRECT("A32"))</f>
      </c>
      <c r="M32" s="85">
        <f ca="1">IF(INDIRECT("C32")="","",INDIRECT("C32"))</f>
      </c>
      <c r="N32" s="85">
        <f ca="1">IF(INDIRECT("D32")="","",INDIRECT("D32"))</f>
      </c>
      <c r="O32" s="85">
        <f ca="1">IF(INDIRECT("E32")="","",INDIRECT("E32"))</f>
      </c>
    </row>
    <row r="33" spans="1:15" ht="19.5" customHeight="1">
      <c r="A33" s="91"/>
      <c r="B33" s="92"/>
      <c r="C33" s="90"/>
      <c r="D33" s="93"/>
      <c r="E33" s="93"/>
      <c r="F33" s="91"/>
      <c r="G33" s="90"/>
      <c r="H33" s="65">
        <f>IF(C33="","",IF(ISERROR(VLOOKUP(C33,'男子複'!C:G,1,FALSE)),"","★"))</f>
      </c>
      <c r="I33" s="65">
        <f>IF(C33="","",IF(ISERROR(VLOOKUP(C33,'混合複'!C:G,1,FALSE)),"","★"))</f>
      </c>
      <c r="J33" s="65">
        <f t="shared" si="0"/>
      </c>
      <c r="L33" s="85">
        <f ca="1">IF(INDIRECT("A33")="","",INDIRECT("A33"))</f>
      </c>
      <c r="M33" s="85">
        <f ca="1">IF(INDIRECT("C33")="","",INDIRECT("C33"))</f>
      </c>
      <c r="N33" s="85">
        <f ca="1">IF(INDIRECT("D33")="","",INDIRECT("D33"))</f>
      </c>
      <c r="O33" s="85">
        <f ca="1">IF(INDIRECT("E33")="","",INDIRECT("E33"))</f>
      </c>
    </row>
    <row r="34" spans="1:15" ht="19.5" customHeight="1">
      <c r="A34" s="91"/>
      <c r="B34" s="92"/>
      <c r="C34" s="90"/>
      <c r="D34" s="93"/>
      <c r="E34" s="93"/>
      <c r="F34" s="91"/>
      <c r="G34" s="90"/>
      <c r="H34" s="65">
        <f>IF(C34="","",IF(ISERROR(VLOOKUP(C34,'男子複'!C:G,1,FALSE)),"","★"))</f>
      </c>
      <c r="I34" s="65">
        <f>IF(C34="","",IF(ISERROR(VLOOKUP(C34,'混合複'!C:G,1,FALSE)),"","★"))</f>
      </c>
      <c r="J34" s="65">
        <f t="shared" si="0"/>
      </c>
      <c r="L34" s="85">
        <f ca="1">IF(INDIRECT("A34")="","",INDIRECT("A34"))</f>
      </c>
      <c r="M34" s="85">
        <f ca="1">IF(INDIRECT("C34")="","",INDIRECT("C34"))</f>
      </c>
      <c r="N34" s="85">
        <f ca="1">IF(INDIRECT("D34")="","",INDIRECT("D34"))</f>
      </c>
      <c r="O34" s="85">
        <f ca="1">IF(INDIRECT("E34")="","",INDIRECT("E34"))</f>
      </c>
    </row>
    <row r="35" spans="1:15" ht="19.5" customHeight="1">
      <c r="A35" s="91"/>
      <c r="B35" s="92"/>
      <c r="C35" s="90"/>
      <c r="D35" s="93"/>
      <c r="E35" s="93"/>
      <c r="F35" s="91"/>
      <c r="G35" s="90"/>
      <c r="H35" s="65">
        <f>IF(C35="","",IF(ISERROR(VLOOKUP(C35,'男子複'!C:G,1,FALSE)),"","★"))</f>
      </c>
      <c r="I35" s="65">
        <f>IF(C35="","",IF(ISERROR(VLOOKUP(C35,'混合複'!C:G,1,FALSE)),"","★"))</f>
      </c>
      <c r="J35" s="65">
        <f t="shared" si="0"/>
      </c>
      <c r="L35" s="85">
        <f ca="1">IF(INDIRECT("A35")="","",INDIRECT("A35"))</f>
      </c>
      <c r="M35" s="85">
        <f ca="1">IF(INDIRECT("C35")="","",INDIRECT("C35"))</f>
      </c>
      <c r="N35" s="85">
        <f ca="1">IF(INDIRECT("D35")="","",INDIRECT("D35"))</f>
      </c>
      <c r="O35" s="85">
        <f ca="1">IF(INDIRECT("E35")="","",INDIRECT("E35"))</f>
      </c>
    </row>
    <row r="36" spans="1:15" ht="19.5" customHeight="1">
      <c r="A36" s="91"/>
      <c r="B36" s="92"/>
      <c r="C36" s="90"/>
      <c r="D36" s="93"/>
      <c r="E36" s="93"/>
      <c r="F36" s="91"/>
      <c r="G36" s="90"/>
      <c r="H36" s="65">
        <f>IF(C36="","",IF(ISERROR(VLOOKUP(C36,'男子複'!C:G,1,FALSE)),"","★"))</f>
      </c>
      <c r="I36" s="65">
        <f>IF(C36="","",IF(ISERROR(VLOOKUP(C36,'混合複'!C:G,1,FALSE)),"","★"))</f>
      </c>
      <c r="J36" s="65">
        <f t="shared" si="0"/>
      </c>
      <c r="L36" s="85">
        <f ca="1">IF(INDIRECT("A36")="","",INDIRECT("A36"))</f>
      </c>
      <c r="M36" s="85">
        <f ca="1">IF(INDIRECT("C36")="","",INDIRECT("C36"))</f>
      </c>
      <c r="N36" s="85">
        <f ca="1">IF(INDIRECT("D36")="","",INDIRECT("D36"))</f>
      </c>
      <c r="O36" s="85">
        <f ca="1">IF(INDIRECT("E36")="","",INDIRECT("E36"))</f>
      </c>
    </row>
    <row r="37" spans="1:15" ht="19.5" customHeight="1">
      <c r="A37" s="91"/>
      <c r="B37" s="92"/>
      <c r="C37" s="90"/>
      <c r="D37" s="93"/>
      <c r="E37" s="93"/>
      <c r="F37" s="91"/>
      <c r="G37" s="90"/>
      <c r="H37" s="65">
        <f>IF(C37="","",IF(ISERROR(VLOOKUP(C37,'男子複'!C:G,1,FALSE)),"","★"))</f>
      </c>
      <c r="I37" s="65">
        <f>IF(C37="","",IF(ISERROR(VLOOKUP(C37,'混合複'!C:G,1,FALSE)),"","★"))</f>
      </c>
      <c r="J37" s="65">
        <f t="shared" si="0"/>
      </c>
      <c r="L37" s="85">
        <f ca="1">IF(INDIRECT("A37")="","",INDIRECT("A37"))</f>
      </c>
      <c r="M37" s="85">
        <f ca="1">IF(INDIRECT("C37")="","",INDIRECT("C37"))</f>
      </c>
      <c r="N37" s="85">
        <f ca="1">IF(INDIRECT("D37")="","",INDIRECT("D37"))</f>
      </c>
      <c r="O37" s="85">
        <f ca="1">IF(INDIRECT("E37")="","",INDIRECT("E37"))</f>
      </c>
    </row>
    <row r="38" spans="1:15" ht="19.5" customHeight="1">
      <c r="A38" s="91"/>
      <c r="B38" s="92"/>
      <c r="C38" s="90"/>
      <c r="D38" s="93"/>
      <c r="E38" s="93"/>
      <c r="F38" s="91"/>
      <c r="G38" s="90"/>
      <c r="H38" s="65">
        <f>IF(C38="","",IF(ISERROR(VLOOKUP(C38,'男子複'!C:G,1,FALSE)),"","★"))</f>
      </c>
      <c r="I38" s="65">
        <f>IF(C38="","",IF(ISERROR(VLOOKUP(C38,'混合複'!C:G,1,FALSE)),"","★"))</f>
      </c>
      <c r="J38" s="65">
        <f t="shared" si="0"/>
      </c>
      <c r="L38" s="85">
        <f ca="1">IF(INDIRECT("A38")="","",INDIRECT("A38"))</f>
      </c>
      <c r="M38" s="85">
        <f ca="1">IF(INDIRECT("C38")="","",INDIRECT("C38"))</f>
      </c>
      <c r="N38" s="85">
        <f ca="1">IF(INDIRECT("D38")="","",INDIRECT("D38"))</f>
      </c>
      <c r="O38" s="85">
        <f ca="1">IF(INDIRECT("E38")="","",INDIRECT("E38"))</f>
      </c>
    </row>
    <row r="39" spans="1:15" ht="19.5" customHeight="1">
      <c r="A39" s="91"/>
      <c r="B39" s="92"/>
      <c r="C39" s="90"/>
      <c r="D39" s="93"/>
      <c r="E39" s="93"/>
      <c r="F39" s="91"/>
      <c r="G39" s="90"/>
      <c r="H39" s="65">
        <f>IF(C39="","",IF(ISERROR(VLOOKUP(C39,'男子複'!C:G,1,FALSE)),"","★"))</f>
      </c>
      <c r="I39" s="65">
        <f>IF(C39="","",IF(ISERROR(VLOOKUP(C39,'混合複'!C:G,1,FALSE)),"","★"))</f>
      </c>
      <c r="J39" s="65">
        <f t="shared" si="0"/>
      </c>
      <c r="L39" s="85">
        <f ca="1">IF(INDIRECT("A39")="","",INDIRECT("A39"))</f>
      </c>
      <c r="M39" s="85">
        <f ca="1">IF(INDIRECT("C39")="","",INDIRECT("C39"))</f>
      </c>
      <c r="N39" s="85">
        <f ca="1">IF(INDIRECT("D39")="","",INDIRECT("D39"))</f>
      </c>
      <c r="O39" s="85">
        <f ca="1">IF(INDIRECT("E39")="","",INDIRECT("E39"))</f>
      </c>
    </row>
    <row r="40" spans="1:15" ht="19.5" customHeight="1">
      <c r="A40" s="91"/>
      <c r="B40" s="92"/>
      <c r="C40" s="90"/>
      <c r="D40" s="93"/>
      <c r="E40" s="93"/>
      <c r="F40" s="91"/>
      <c r="G40" s="90"/>
      <c r="H40" s="65">
        <f>IF(C40="","",IF(ISERROR(VLOOKUP(C40,'男子複'!C:G,1,FALSE)),"","★"))</f>
      </c>
      <c r="I40" s="65">
        <f>IF(C40="","",IF(ISERROR(VLOOKUP(C40,'混合複'!C:G,1,FALSE)),"","★"))</f>
      </c>
      <c r="J40" s="65">
        <f t="shared" si="0"/>
      </c>
      <c r="L40" s="85">
        <f ca="1">IF(INDIRECT("A40")="","",INDIRECT("A40"))</f>
      </c>
      <c r="M40" s="85">
        <f ca="1">IF(INDIRECT("C40")="","",INDIRECT("C40"))</f>
      </c>
      <c r="N40" s="85">
        <f ca="1">IF(INDIRECT("D40")="","",INDIRECT("D40"))</f>
      </c>
      <c r="O40" s="85">
        <f ca="1">IF(INDIRECT("E40")="","",INDIRECT("E40"))</f>
      </c>
    </row>
    <row r="41" spans="1:15" ht="19.5" customHeight="1">
      <c r="A41" s="91"/>
      <c r="B41" s="92"/>
      <c r="C41" s="90"/>
      <c r="D41" s="93"/>
      <c r="E41" s="93"/>
      <c r="F41" s="91"/>
      <c r="G41" s="90"/>
      <c r="H41" s="65">
        <f>IF(C41="","",IF(ISERROR(VLOOKUP(C41,'男子複'!C:G,1,FALSE)),"","★"))</f>
      </c>
      <c r="I41" s="65">
        <f>IF(C41="","",IF(ISERROR(VLOOKUP(C41,'混合複'!C:G,1,FALSE)),"","★"))</f>
      </c>
      <c r="J41" s="65">
        <f t="shared" si="0"/>
      </c>
      <c r="L41" s="85">
        <f ca="1">IF(INDIRECT("A41")="","",INDIRECT("A41"))</f>
      </c>
      <c r="M41" s="85">
        <f ca="1">IF(INDIRECT("C41")="","",INDIRECT("C41"))</f>
      </c>
      <c r="N41" s="85">
        <f ca="1">IF(INDIRECT("D41")="","",INDIRECT("D41"))</f>
      </c>
      <c r="O41" s="85">
        <f ca="1">IF(INDIRECT("E41")="","",INDIRECT("E41"))</f>
      </c>
    </row>
    <row r="42" spans="1:15" ht="19.5" customHeight="1">
      <c r="A42" s="91"/>
      <c r="B42" s="92"/>
      <c r="C42" s="90"/>
      <c r="D42" s="93"/>
      <c r="E42" s="93"/>
      <c r="F42" s="91"/>
      <c r="G42" s="90"/>
      <c r="H42" s="65">
        <f>IF(C42="","",IF(ISERROR(VLOOKUP(C42,'男子複'!C:G,1,FALSE)),"","★"))</f>
      </c>
      <c r="I42" s="65">
        <f>IF(C42="","",IF(ISERROR(VLOOKUP(C42,'混合複'!C:G,1,FALSE)),"","★"))</f>
      </c>
      <c r="J42" s="65">
        <f t="shared" si="0"/>
      </c>
      <c r="L42" s="85">
        <f ca="1">IF(INDIRECT("A42")="","",INDIRECT("A42"))</f>
      </c>
      <c r="M42" s="85">
        <f ca="1">IF(INDIRECT("C42")="","",INDIRECT("C42"))</f>
      </c>
      <c r="N42" s="85">
        <f ca="1">IF(INDIRECT("D42")="","",INDIRECT("D42"))</f>
      </c>
      <c r="O42" s="85">
        <f ca="1">IF(INDIRECT("E42")="","",INDIRECT("E42"))</f>
      </c>
    </row>
    <row r="43" spans="1:15" ht="19.5" customHeight="1">
      <c r="A43" s="91"/>
      <c r="B43" s="92"/>
      <c r="C43" s="90"/>
      <c r="D43" s="93"/>
      <c r="E43" s="93"/>
      <c r="F43" s="91"/>
      <c r="G43" s="90"/>
      <c r="H43" s="65">
        <f>IF(C43="","",IF(ISERROR(VLOOKUP(C43,'男子複'!C:G,1,FALSE)),"","★"))</f>
      </c>
      <c r="I43" s="65">
        <f>IF(C43="","",IF(ISERROR(VLOOKUP(C43,'混合複'!C:G,1,FALSE)),"","★"))</f>
      </c>
      <c r="J43" s="65">
        <f t="shared" si="0"/>
      </c>
      <c r="L43" s="85">
        <f ca="1">IF(INDIRECT("A43")="","",INDIRECT("A43"))</f>
      </c>
      <c r="M43" s="85">
        <f ca="1">IF(INDIRECT("C43")="","",INDIRECT("C43"))</f>
      </c>
      <c r="N43" s="85">
        <f ca="1">IF(INDIRECT("D43")="","",INDIRECT("D43"))</f>
      </c>
      <c r="O43" s="85">
        <f ca="1">IF(INDIRECT("E43")="","",INDIRECT("E43"))</f>
      </c>
    </row>
    <row r="44" spans="1:15" ht="19.5" customHeight="1">
      <c r="A44" s="91"/>
      <c r="B44" s="92"/>
      <c r="C44" s="90"/>
      <c r="D44" s="93"/>
      <c r="E44" s="93"/>
      <c r="F44" s="91"/>
      <c r="G44" s="90"/>
      <c r="H44" s="65">
        <f>IF(C44="","",IF(ISERROR(VLOOKUP(C44,'男子複'!C:G,1,FALSE)),"","★"))</f>
      </c>
      <c r="I44" s="65">
        <f>IF(C44="","",IF(ISERROR(VLOOKUP(C44,'混合複'!C:G,1,FALSE)),"","★"))</f>
      </c>
      <c r="J44" s="65">
        <f t="shared" si="0"/>
      </c>
      <c r="L44" s="85">
        <f ca="1">IF(INDIRECT("A44")="","",INDIRECT("A44"))</f>
      </c>
      <c r="M44" s="85">
        <f ca="1">IF(INDIRECT("C44")="","",INDIRECT("C44"))</f>
      </c>
      <c r="N44" s="85">
        <f ca="1">IF(INDIRECT("D44")="","",INDIRECT("D44"))</f>
      </c>
      <c r="O44" s="85">
        <f ca="1">IF(INDIRECT("E44")="","",INDIRECT("E44"))</f>
      </c>
    </row>
    <row r="45" spans="1:15" ht="19.5" customHeight="1">
      <c r="A45" s="91"/>
      <c r="B45" s="92"/>
      <c r="C45" s="90"/>
      <c r="D45" s="93"/>
      <c r="E45" s="93"/>
      <c r="F45" s="91"/>
      <c r="G45" s="90"/>
      <c r="H45" s="65">
        <f>IF(C45="","",IF(ISERROR(VLOOKUP(C45,'男子複'!C:G,1,FALSE)),"","★"))</f>
      </c>
      <c r="I45" s="65">
        <f>IF(C45="","",IF(ISERROR(VLOOKUP(C45,'混合複'!C:G,1,FALSE)),"","★"))</f>
      </c>
      <c r="J45" s="65">
        <f t="shared" si="0"/>
      </c>
      <c r="L45" s="85">
        <f ca="1">IF(INDIRECT("A45")="","",INDIRECT("A45"))</f>
      </c>
      <c r="M45" s="85">
        <f ca="1">IF(INDIRECT("C45")="","",INDIRECT("C45"))</f>
      </c>
      <c r="N45" s="85">
        <f ca="1">IF(INDIRECT("D45")="","",INDIRECT("D45"))</f>
      </c>
      <c r="O45" s="85">
        <f ca="1">IF(INDIRECT("E45")="","",INDIRECT("E45"))</f>
      </c>
    </row>
    <row r="46" spans="1:15" ht="19.5" customHeight="1">
      <c r="A46" s="91"/>
      <c r="B46" s="92"/>
      <c r="C46" s="90"/>
      <c r="D46" s="93"/>
      <c r="E46" s="93"/>
      <c r="F46" s="91"/>
      <c r="G46" s="90"/>
      <c r="H46" s="65">
        <f>IF(C46="","",IF(ISERROR(VLOOKUP(C46,'男子複'!C:G,1,FALSE)),"","★"))</f>
      </c>
      <c r="I46" s="65">
        <f>IF(C46="","",IF(ISERROR(VLOOKUP(C46,'混合複'!C:G,1,FALSE)),"","★"))</f>
      </c>
      <c r="J46" s="65">
        <f t="shared" si="0"/>
      </c>
      <c r="L46" s="85">
        <f ca="1">IF(INDIRECT("A46")="","",INDIRECT("A46"))</f>
      </c>
      <c r="M46" s="85">
        <f ca="1">IF(INDIRECT("C46")="","",INDIRECT("C46"))</f>
      </c>
      <c r="N46" s="85">
        <f ca="1">IF(INDIRECT("D46")="","",INDIRECT("D46"))</f>
      </c>
      <c r="O46" s="85">
        <f ca="1">IF(INDIRECT("E46")="","",INDIRECT("E46"))</f>
      </c>
    </row>
    <row r="47" spans="1:15" ht="19.5" customHeight="1">
      <c r="A47" s="91"/>
      <c r="B47" s="92"/>
      <c r="C47" s="90"/>
      <c r="D47" s="93"/>
      <c r="E47" s="93"/>
      <c r="F47" s="91"/>
      <c r="G47" s="90"/>
      <c r="H47" s="65">
        <f>IF(C47="","",IF(ISERROR(VLOOKUP(C47,'男子複'!C:G,1,FALSE)),"","★"))</f>
      </c>
      <c r="I47" s="65">
        <f>IF(C47="","",IF(ISERROR(VLOOKUP(C47,'混合複'!C:G,1,FALSE)),"","★"))</f>
      </c>
      <c r="J47" s="65">
        <f t="shared" si="0"/>
      </c>
      <c r="L47" s="85">
        <f ca="1">IF(INDIRECT("A47")="","",INDIRECT("A47"))</f>
      </c>
      <c r="M47" s="85">
        <f ca="1">IF(INDIRECT("C47")="","",INDIRECT("C47"))</f>
      </c>
      <c r="N47" s="85">
        <f ca="1">IF(INDIRECT("D47")="","",INDIRECT("D47"))</f>
      </c>
      <c r="O47" s="85">
        <f ca="1">IF(INDIRECT("E47")="","",INDIRECT("E47"))</f>
      </c>
    </row>
    <row r="48" spans="1:15" ht="19.5" customHeight="1">
      <c r="A48" s="91"/>
      <c r="B48" s="92"/>
      <c r="C48" s="90"/>
      <c r="D48" s="93"/>
      <c r="E48" s="93"/>
      <c r="F48" s="91"/>
      <c r="G48" s="90"/>
      <c r="H48" s="65">
        <f>IF(C48="","",IF(ISERROR(VLOOKUP(C48,'男子複'!C:G,1,FALSE)),"","★"))</f>
      </c>
      <c r="I48" s="65">
        <f>IF(C48="","",IF(ISERROR(VLOOKUP(C48,'混合複'!C:G,1,FALSE)),"","★"))</f>
      </c>
      <c r="J48" s="65">
        <f t="shared" si="0"/>
      </c>
      <c r="L48" s="85">
        <f ca="1">IF(INDIRECT("A48")="","",INDIRECT("A48"))</f>
      </c>
      <c r="M48" s="85">
        <f ca="1">IF(INDIRECT("C48")="","",INDIRECT("C48"))</f>
      </c>
      <c r="N48" s="85">
        <f ca="1">IF(INDIRECT("D48")="","",INDIRECT("D48"))</f>
      </c>
      <c r="O48" s="85">
        <f ca="1">IF(INDIRECT("E48")="","",INDIRECT("E48"))</f>
      </c>
    </row>
    <row r="49" spans="1:15" ht="19.5" customHeight="1">
      <c r="A49" s="91"/>
      <c r="B49" s="92"/>
      <c r="C49" s="90"/>
      <c r="D49" s="93"/>
      <c r="E49" s="93"/>
      <c r="F49" s="91"/>
      <c r="G49" s="90"/>
      <c r="H49" s="65">
        <f>IF(C49="","",IF(ISERROR(VLOOKUP(C49,'男子複'!C:G,1,FALSE)),"","★"))</f>
      </c>
      <c r="I49" s="65">
        <f>IF(C49="","",IF(ISERROR(VLOOKUP(C49,'混合複'!C:G,1,FALSE)),"","★"))</f>
      </c>
      <c r="J49" s="65">
        <f t="shared" si="0"/>
      </c>
      <c r="L49" s="85">
        <f ca="1">IF(INDIRECT("A49")="","",INDIRECT("A49"))</f>
      </c>
      <c r="M49" s="85">
        <f ca="1">IF(INDIRECT("C49")="","",INDIRECT("C49"))</f>
      </c>
      <c r="N49" s="85">
        <f ca="1">IF(INDIRECT("D49")="","",INDIRECT("D49"))</f>
      </c>
      <c r="O49" s="85">
        <f ca="1">IF(INDIRECT("E49")="","",INDIRECT("E49"))</f>
      </c>
    </row>
    <row r="50" spans="1:15" ht="19.5" customHeight="1">
      <c r="A50" s="91"/>
      <c r="B50" s="92"/>
      <c r="C50" s="90"/>
      <c r="D50" s="93"/>
      <c r="E50" s="93"/>
      <c r="F50" s="91"/>
      <c r="G50" s="90"/>
      <c r="H50" s="65">
        <f>IF(C50="","",IF(ISERROR(VLOOKUP(C50,'男子複'!C:G,1,FALSE)),"","★"))</f>
      </c>
      <c r="I50" s="65">
        <f>IF(C50="","",IF(ISERROR(VLOOKUP(C50,'混合複'!C:G,1,FALSE)),"","★"))</f>
      </c>
      <c r="J50" s="65">
        <f t="shared" si="0"/>
      </c>
      <c r="L50" s="85">
        <f ca="1">IF(INDIRECT("A50")="","",INDIRECT("A50"))</f>
      </c>
      <c r="M50" s="85">
        <f ca="1">IF(INDIRECT("C50")="","",INDIRECT("C50"))</f>
      </c>
      <c r="N50" s="85">
        <f ca="1">IF(INDIRECT("D50")="","",INDIRECT("D50"))</f>
      </c>
      <c r="O50" s="85">
        <f ca="1">IF(INDIRECT("E50")="","",INDIRECT("E50"))</f>
      </c>
    </row>
    <row r="51" spans="1:15" ht="19.5" customHeight="1">
      <c r="A51" s="91"/>
      <c r="B51" s="92"/>
      <c r="C51" s="90"/>
      <c r="D51" s="93"/>
      <c r="E51" s="93"/>
      <c r="F51" s="91"/>
      <c r="G51" s="90"/>
      <c r="H51" s="65">
        <f>IF(C51="","",IF(ISERROR(VLOOKUP(C51,'男子複'!C:G,1,FALSE)),"","★"))</f>
      </c>
      <c r="I51" s="65">
        <f>IF(C51="","",IF(ISERROR(VLOOKUP(C51,'混合複'!C:G,1,FALSE)),"","★"))</f>
      </c>
      <c r="J51" s="65">
        <f t="shared" si="0"/>
      </c>
      <c r="L51" s="85">
        <f ca="1">IF(INDIRECT("A51")="","",INDIRECT("A51"))</f>
      </c>
      <c r="M51" s="85">
        <f ca="1">IF(INDIRECT("C51")="","",INDIRECT("C51"))</f>
      </c>
      <c r="N51" s="85">
        <f ca="1">IF(INDIRECT("D51")="","",INDIRECT("D51"))</f>
      </c>
      <c r="O51" s="85">
        <f ca="1">IF(INDIRECT("E51")="","",INDIRECT("E51"))</f>
      </c>
    </row>
    <row r="52" spans="1:15" ht="19.5" customHeight="1">
      <c r="A52" s="91"/>
      <c r="B52" s="92"/>
      <c r="C52" s="90"/>
      <c r="D52" s="93"/>
      <c r="E52" s="93"/>
      <c r="F52" s="91"/>
      <c r="G52" s="90"/>
      <c r="H52" s="65">
        <f>IF(C52="","",IF(ISERROR(VLOOKUP(C52,'男子複'!C:G,1,FALSE)),"","★"))</f>
      </c>
      <c r="I52" s="65">
        <f>IF(C52="","",IF(ISERROR(VLOOKUP(C52,'混合複'!C:G,1,FALSE)),"","★"))</f>
      </c>
      <c r="J52" s="65">
        <f t="shared" si="0"/>
      </c>
      <c r="L52" s="85">
        <f ca="1">IF(INDIRECT("A52")="","",INDIRECT("A52"))</f>
      </c>
      <c r="M52" s="85">
        <f ca="1">IF(INDIRECT("C52")="","",INDIRECT("C52"))</f>
      </c>
      <c r="N52" s="85">
        <f ca="1">IF(INDIRECT("D52")="","",INDIRECT("D52"))</f>
      </c>
      <c r="O52" s="85">
        <f ca="1">IF(INDIRECT("E52")="","",INDIRECT("E52"))</f>
      </c>
    </row>
    <row r="53" spans="1:15" ht="19.5" customHeight="1">
      <c r="A53" s="91"/>
      <c r="B53" s="92"/>
      <c r="C53" s="90"/>
      <c r="D53" s="93"/>
      <c r="E53" s="93"/>
      <c r="F53" s="91"/>
      <c r="G53" s="90"/>
      <c r="H53" s="65">
        <f>IF(C53="","",IF(ISERROR(VLOOKUP(C53,'男子複'!C:G,1,FALSE)),"","★"))</f>
      </c>
      <c r="I53" s="65">
        <f>IF(C53="","",IF(ISERROR(VLOOKUP(C53,'混合複'!C:G,1,FALSE)),"","★"))</f>
      </c>
      <c r="J53" s="65">
        <f t="shared" si="0"/>
      </c>
      <c r="L53" s="85">
        <f ca="1">IF(INDIRECT("A53")="","",INDIRECT("A53"))</f>
      </c>
      <c r="M53" s="85">
        <f ca="1">IF(INDIRECT("C53")="","",INDIRECT("C53"))</f>
      </c>
      <c r="N53" s="85">
        <f ca="1">IF(INDIRECT("D53")="","",INDIRECT("D53"))</f>
      </c>
      <c r="O53" s="85">
        <f ca="1">IF(INDIRECT("E53")="","",INDIRECT("E53"))</f>
      </c>
    </row>
    <row r="54" spans="1:15" ht="19.5" customHeight="1">
      <c r="A54" s="91"/>
      <c r="B54" s="92"/>
      <c r="C54" s="90"/>
      <c r="D54" s="93"/>
      <c r="E54" s="93"/>
      <c r="F54" s="91"/>
      <c r="G54" s="90"/>
      <c r="H54" s="65">
        <f>IF(C54="","",IF(ISERROR(VLOOKUP(C54,'男子複'!C:G,1,FALSE)),"","★"))</f>
      </c>
      <c r="I54" s="65">
        <f>IF(C54="","",IF(ISERROR(VLOOKUP(C54,'混合複'!C:G,1,FALSE)),"","★"))</f>
      </c>
      <c r="J54" s="65">
        <f t="shared" si="0"/>
      </c>
      <c r="L54" s="85">
        <f ca="1">IF(INDIRECT("A54")="","",INDIRECT("A54"))</f>
      </c>
      <c r="M54" s="85">
        <f ca="1">IF(INDIRECT("C54")="","",INDIRECT("C54"))</f>
      </c>
      <c r="N54" s="85">
        <f ca="1">IF(INDIRECT("D54")="","",INDIRECT("D54"))</f>
      </c>
      <c r="O54" s="85">
        <f ca="1">IF(INDIRECT("E54")="","",INDIRECT("E54"))</f>
      </c>
    </row>
    <row r="55" spans="1:15" ht="19.5" customHeight="1">
      <c r="A55" s="91"/>
      <c r="B55" s="92"/>
      <c r="C55" s="90"/>
      <c r="D55" s="93"/>
      <c r="E55" s="93"/>
      <c r="F55" s="91"/>
      <c r="G55" s="90"/>
      <c r="H55" s="65">
        <f>IF(C55="","",IF(ISERROR(VLOOKUP(C55,'男子複'!C:G,1,FALSE)),"","★"))</f>
      </c>
      <c r="I55" s="65">
        <f>IF(C55="","",IF(ISERROR(VLOOKUP(C55,'混合複'!C:G,1,FALSE)),"","★"))</f>
      </c>
      <c r="J55" s="65">
        <f t="shared" si="0"/>
      </c>
      <c r="L55" s="85">
        <f ca="1">IF(INDIRECT("A55")="","",INDIRECT("A55"))</f>
      </c>
      <c r="M55" s="85">
        <f ca="1">IF(INDIRECT("C55")="","",INDIRECT("C55"))</f>
      </c>
      <c r="N55" s="85">
        <f ca="1">IF(INDIRECT("D55")="","",INDIRECT("D55"))</f>
      </c>
      <c r="O55" s="85">
        <f ca="1">IF(INDIRECT("E55")="","",INDIRECT("E55"))</f>
      </c>
    </row>
    <row r="56" spans="1:15" ht="19.5" customHeight="1">
      <c r="A56" s="91"/>
      <c r="B56" s="92"/>
      <c r="C56" s="90"/>
      <c r="D56" s="93"/>
      <c r="E56" s="93"/>
      <c r="F56" s="91"/>
      <c r="G56" s="90"/>
      <c r="H56" s="65">
        <f>IF(C56="","",IF(ISERROR(VLOOKUP(C56,'男子複'!C:G,1,FALSE)),"","★"))</f>
      </c>
      <c r="I56" s="65">
        <f>IF(C56="","",IF(ISERROR(VLOOKUP(C56,'混合複'!C:G,1,FALSE)),"","★"))</f>
      </c>
      <c r="J56" s="65">
        <f t="shared" si="0"/>
      </c>
      <c r="L56" s="85">
        <f ca="1">IF(INDIRECT("A56")="","",INDIRECT("A56"))</f>
      </c>
      <c r="M56" s="85">
        <f ca="1">IF(INDIRECT("C56")="","",INDIRECT("C56"))</f>
      </c>
      <c r="N56" s="85">
        <f ca="1">IF(INDIRECT("D56")="","",INDIRECT("D56"))</f>
      </c>
      <c r="O56" s="85">
        <f ca="1">IF(INDIRECT("E56")="","",INDIRECT("E56"))</f>
      </c>
    </row>
    <row r="57" spans="1:15" ht="19.5" customHeight="1">
      <c r="A57" s="91"/>
      <c r="B57" s="92"/>
      <c r="C57" s="90"/>
      <c r="D57" s="93"/>
      <c r="E57" s="93"/>
      <c r="F57" s="91"/>
      <c r="G57" s="90"/>
      <c r="H57" s="65">
        <f>IF(C57="","",IF(ISERROR(VLOOKUP(C57,'男子複'!C:G,1,FALSE)),"","★"))</f>
      </c>
      <c r="I57" s="65">
        <f>IF(C57="","",IF(ISERROR(VLOOKUP(C57,'混合複'!C:G,1,FALSE)),"","★"))</f>
      </c>
      <c r="J57" s="65">
        <f t="shared" si="0"/>
      </c>
      <c r="L57" s="85">
        <f ca="1">IF(INDIRECT("A57")="","",INDIRECT("A57"))</f>
      </c>
      <c r="M57" s="85">
        <f ca="1">IF(INDIRECT("C57")="","",INDIRECT("C57"))</f>
      </c>
      <c r="N57" s="85">
        <f ca="1">IF(INDIRECT("D57")="","",INDIRECT("D57"))</f>
      </c>
      <c r="O57" s="85">
        <f ca="1">IF(INDIRECT("E57")="","",INDIRECT("E57"))</f>
      </c>
    </row>
    <row r="58" spans="1:15" ht="19.5" customHeight="1">
      <c r="A58" s="91"/>
      <c r="B58" s="92"/>
      <c r="C58" s="90"/>
      <c r="D58" s="93"/>
      <c r="E58" s="93"/>
      <c r="F58" s="91"/>
      <c r="G58" s="90"/>
      <c r="H58" s="65">
        <f>IF(C58="","",IF(ISERROR(VLOOKUP(C58,'男子複'!C:G,1,FALSE)),"","★"))</f>
      </c>
      <c r="I58" s="65">
        <f>IF(C58="","",IF(ISERROR(VLOOKUP(C58,'混合複'!C:G,1,FALSE)),"","★"))</f>
      </c>
      <c r="J58" s="65">
        <f t="shared" si="0"/>
      </c>
      <c r="L58" s="85">
        <f ca="1">IF(INDIRECT("A58")="","",INDIRECT("A58"))</f>
      </c>
      <c r="M58" s="85">
        <f ca="1">IF(INDIRECT("C58")="","",INDIRECT("C58"))</f>
      </c>
      <c r="N58" s="85">
        <f ca="1">IF(INDIRECT("D58")="","",INDIRECT("D58"))</f>
      </c>
      <c r="O58" s="85">
        <f ca="1">IF(INDIRECT("E58")="","",INDIRECT("E58"))</f>
      </c>
    </row>
    <row r="59" spans="1:15" ht="19.5" customHeight="1">
      <c r="A59" s="91"/>
      <c r="B59" s="92"/>
      <c r="C59" s="90"/>
      <c r="D59" s="93"/>
      <c r="E59" s="93"/>
      <c r="F59" s="91"/>
      <c r="G59" s="90"/>
      <c r="H59" s="65">
        <f>IF(C59="","",IF(ISERROR(VLOOKUP(C59,'男子複'!C:G,1,FALSE)),"","★"))</f>
      </c>
      <c r="I59" s="65">
        <f>IF(C59="","",IF(ISERROR(VLOOKUP(C59,'混合複'!C:G,1,FALSE)),"","★"))</f>
      </c>
      <c r="J59" s="65">
        <f t="shared" si="0"/>
      </c>
      <c r="L59" s="85">
        <f ca="1">IF(INDIRECT("A59")="","",INDIRECT("A59"))</f>
      </c>
      <c r="M59" s="85">
        <f ca="1">IF(INDIRECT("C59")="","",INDIRECT("C59"))</f>
      </c>
      <c r="N59" s="85">
        <f ca="1">IF(INDIRECT("D59")="","",INDIRECT("D59"))</f>
      </c>
      <c r="O59" s="85">
        <f ca="1">IF(INDIRECT("E59")="","",INDIRECT("E59"))</f>
      </c>
    </row>
    <row r="60" spans="1:15" ht="19.5" customHeight="1">
      <c r="A60" s="91"/>
      <c r="B60" s="92"/>
      <c r="C60" s="90"/>
      <c r="D60" s="93"/>
      <c r="E60" s="93"/>
      <c r="F60" s="91"/>
      <c r="G60" s="90"/>
      <c r="H60" s="65">
        <f>IF(C60="","",IF(ISERROR(VLOOKUP(C60,'男子複'!C:G,1,FALSE)),"","★"))</f>
      </c>
      <c r="I60" s="65">
        <f>IF(C60="","",IF(ISERROR(VLOOKUP(C60,'混合複'!C:G,1,FALSE)),"","★"))</f>
      </c>
      <c r="J60" s="65">
        <f t="shared" si="0"/>
      </c>
      <c r="L60" s="85">
        <f ca="1">IF(INDIRECT("A60")="","",INDIRECT("A60"))</f>
      </c>
      <c r="M60" s="85">
        <f ca="1">IF(INDIRECT("C60")="","",INDIRECT("C60"))</f>
      </c>
      <c r="N60" s="85">
        <f ca="1">IF(INDIRECT("D60")="","",INDIRECT("D60"))</f>
      </c>
      <c r="O60" s="85">
        <f ca="1">IF(INDIRECT("E60")="","",INDIRECT("E60"))</f>
      </c>
    </row>
    <row r="61" spans="1:15" ht="19.5" customHeight="1">
      <c r="A61" s="91"/>
      <c r="B61" s="92"/>
      <c r="C61" s="90"/>
      <c r="D61" s="93"/>
      <c r="E61" s="93"/>
      <c r="F61" s="91"/>
      <c r="G61" s="90"/>
      <c r="H61" s="65">
        <f>IF(C61="","",IF(ISERROR(VLOOKUP(C61,'男子複'!C:G,1,FALSE)),"","★"))</f>
      </c>
      <c r="I61" s="65">
        <f>IF(C61="","",IF(ISERROR(VLOOKUP(C61,'混合複'!C:G,1,FALSE)),"","★"))</f>
      </c>
      <c r="J61" s="65">
        <f t="shared" si="0"/>
      </c>
      <c r="L61" s="85">
        <f ca="1">IF(INDIRECT("A61")="","",INDIRECT("A61"))</f>
      </c>
      <c r="M61" s="85">
        <f ca="1">IF(INDIRECT("C61")="","",INDIRECT("C61"))</f>
      </c>
      <c r="N61" s="85">
        <f ca="1">IF(INDIRECT("D61")="","",INDIRECT("D61"))</f>
      </c>
      <c r="O61" s="85">
        <f ca="1">IF(INDIRECT("E61")="","",INDIRECT("E61"))</f>
      </c>
    </row>
    <row r="62" spans="1:15" ht="19.5" customHeight="1">
      <c r="A62" s="91"/>
      <c r="B62" s="92"/>
      <c r="C62" s="90"/>
      <c r="D62" s="93"/>
      <c r="E62" s="93"/>
      <c r="F62" s="91"/>
      <c r="G62" s="90"/>
      <c r="H62" s="65">
        <f>IF(C62="","",IF(ISERROR(VLOOKUP(C62,'男子複'!C:G,1,FALSE)),"","★"))</f>
      </c>
      <c r="I62" s="65">
        <f>IF(C62="","",IF(ISERROR(VLOOKUP(C62,'混合複'!C:G,1,FALSE)),"","★"))</f>
      </c>
      <c r="J62" s="65">
        <f t="shared" si="0"/>
      </c>
      <c r="L62" s="85">
        <f ca="1">IF(INDIRECT("A62")="","",INDIRECT("A62"))</f>
      </c>
      <c r="M62" s="85">
        <f ca="1">IF(INDIRECT("C62")="","",INDIRECT("C62"))</f>
      </c>
      <c r="N62" s="85">
        <f ca="1">IF(INDIRECT("D62")="","",INDIRECT("D62"))</f>
      </c>
      <c r="O62" s="85">
        <f ca="1">IF(INDIRECT("E62")="","",INDIRECT("E62"))</f>
      </c>
    </row>
    <row r="63" spans="1:15" ht="19.5" customHeight="1">
      <c r="A63" s="91"/>
      <c r="B63" s="92"/>
      <c r="C63" s="90"/>
      <c r="D63" s="93"/>
      <c r="E63" s="93"/>
      <c r="F63" s="91"/>
      <c r="G63" s="90"/>
      <c r="H63" s="65">
        <f>IF(C63="","",IF(ISERROR(VLOOKUP(C63,'男子複'!C:G,1,FALSE)),"","★"))</f>
      </c>
      <c r="I63" s="65">
        <f>IF(C63="","",IF(ISERROR(VLOOKUP(C63,'混合複'!C:G,1,FALSE)),"","★"))</f>
      </c>
      <c r="J63" s="65">
        <f t="shared" si="0"/>
      </c>
      <c r="L63" s="85">
        <f ca="1">IF(INDIRECT("A63")="","",INDIRECT("A63"))</f>
      </c>
      <c r="M63" s="85">
        <f ca="1">IF(INDIRECT("C63")="","",INDIRECT("C63"))</f>
      </c>
      <c r="N63" s="85">
        <f ca="1">IF(INDIRECT("D63")="","",INDIRECT("D63"))</f>
      </c>
      <c r="O63" s="85">
        <f ca="1">IF(INDIRECT("E63")="","",INDIRECT("E63"))</f>
      </c>
    </row>
    <row r="64" spans="1:15" ht="19.5" customHeight="1">
      <c r="A64" s="91"/>
      <c r="B64" s="92"/>
      <c r="C64" s="90"/>
      <c r="D64" s="93"/>
      <c r="E64" s="93"/>
      <c r="F64" s="91"/>
      <c r="G64" s="90"/>
      <c r="H64" s="65">
        <f>IF(C64="","",IF(ISERROR(VLOOKUP(C64,'男子複'!C:G,1,FALSE)),"","★"))</f>
      </c>
      <c r="I64" s="65">
        <f>IF(C64="","",IF(ISERROR(VLOOKUP(C64,'混合複'!C:G,1,FALSE)),"","★"))</f>
      </c>
      <c r="J64" s="65">
        <f t="shared" si="0"/>
      </c>
      <c r="L64" s="85">
        <f ca="1">IF(INDIRECT("A64")="","",INDIRECT("A64"))</f>
      </c>
      <c r="M64" s="85">
        <f ca="1">IF(INDIRECT("C64")="","",INDIRECT("C64"))</f>
      </c>
      <c r="N64" s="85">
        <f ca="1">IF(INDIRECT("D64")="","",INDIRECT("D64"))</f>
      </c>
      <c r="O64" s="85">
        <f ca="1">IF(INDIRECT("E64")="","",INDIRECT("E64"))</f>
      </c>
    </row>
    <row r="65" spans="1:15" ht="19.5" customHeight="1">
      <c r="A65" s="91"/>
      <c r="B65" s="92"/>
      <c r="C65" s="90"/>
      <c r="D65" s="93"/>
      <c r="E65" s="93"/>
      <c r="F65" s="91"/>
      <c r="G65" s="90"/>
      <c r="H65" s="65">
        <f>IF(C65="","",IF(ISERROR(VLOOKUP(C65,'男子複'!C:G,1,FALSE)),"","★"))</f>
      </c>
      <c r="I65" s="65">
        <f>IF(C65="","",IF(ISERROR(VLOOKUP(C65,'混合複'!C:G,1,FALSE)),"","★"))</f>
      </c>
      <c r="J65" s="65">
        <f t="shared" si="0"/>
      </c>
      <c r="L65" s="85">
        <f ca="1">IF(INDIRECT("A65")="","",INDIRECT("A65"))</f>
      </c>
      <c r="M65" s="85">
        <f ca="1">IF(INDIRECT("C65")="","",INDIRECT("C65"))</f>
      </c>
      <c r="N65" s="85">
        <f ca="1">IF(INDIRECT("D65")="","",INDIRECT("D65"))</f>
      </c>
      <c r="O65" s="85">
        <f ca="1">IF(INDIRECT("E65")="","",INDIRECT("E65"))</f>
      </c>
    </row>
    <row r="66" spans="1:15" ht="19.5" customHeight="1">
      <c r="A66" s="91"/>
      <c r="B66" s="92"/>
      <c r="C66" s="90"/>
      <c r="D66" s="93"/>
      <c r="E66" s="93"/>
      <c r="F66" s="91"/>
      <c r="G66" s="90"/>
      <c r="H66" s="65">
        <f>IF(C66="","",IF(ISERROR(VLOOKUP(C66,'男子複'!C:G,1,FALSE)),"","★"))</f>
      </c>
      <c r="I66" s="65">
        <f>IF(C66="","",IF(ISERROR(VLOOKUP(C66,'混合複'!C:G,1,FALSE)),"","★"))</f>
      </c>
      <c r="J66" s="65">
        <f t="shared" si="0"/>
      </c>
      <c r="L66" s="85">
        <f ca="1">IF(INDIRECT("A66")="","",INDIRECT("A66"))</f>
      </c>
      <c r="M66" s="85">
        <f ca="1">IF(INDIRECT("C66")="","",INDIRECT("C66"))</f>
      </c>
      <c r="N66" s="85">
        <f ca="1">IF(INDIRECT("D66")="","",INDIRECT("D66"))</f>
      </c>
      <c r="O66" s="85">
        <f ca="1">IF(INDIRECT("E66")="","",INDIRECT("E66"))</f>
      </c>
    </row>
    <row r="67" spans="1:15" ht="19.5" customHeight="1">
      <c r="A67" s="91"/>
      <c r="B67" s="92"/>
      <c r="C67" s="90"/>
      <c r="D67" s="93"/>
      <c r="E67" s="93"/>
      <c r="F67" s="91"/>
      <c r="G67" s="90"/>
      <c r="H67" s="65">
        <f>IF(C67="","",IF(ISERROR(VLOOKUP(C67,'男子複'!C:G,1,FALSE)),"","★"))</f>
      </c>
      <c r="I67" s="65">
        <f>IF(C67="","",IF(ISERROR(VLOOKUP(C67,'混合複'!C:G,1,FALSE)),"","★"))</f>
      </c>
      <c r="J67" s="65">
        <f t="shared" si="0"/>
      </c>
      <c r="L67" s="85">
        <f ca="1">IF(INDIRECT("A67")="","",INDIRECT("A67"))</f>
      </c>
      <c r="M67" s="85">
        <f ca="1">IF(INDIRECT("C67")="","",INDIRECT("C67"))</f>
      </c>
      <c r="N67" s="85">
        <f ca="1">IF(INDIRECT("D67")="","",INDIRECT("D67"))</f>
      </c>
      <c r="O67" s="85">
        <f ca="1">IF(INDIRECT("E67")="","",INDIRECT("E67"))</f>
      </c>
    </row>
    <row r="68" spans="1:15" ht="19.5" customHeight="1">
      <c r="A68" s="91"/>
      <c r="B68" s="92"/>
      <c r="C68" s="90"/>
      <c r="D68" s="93"/>
      <c r="E68" s="93"/>
      <c r="F68" s="91"/>
      <c r="G68" s="90"/>
      <c r="H68" s="65">
        <f>IF(C68="","",IF(ISERROR(VLOOKUP(C68,'男子複'!C:G,1,FALSE)),"","★"))</f>
      </c>
      <c r="I68" s="65">
        <f>IF(C68="","",IF(ISERROR(VLOOKUP(C68,'混合複'!C:G,1,FALSE)),"","★"))</f>
      </c>
      <c r="J68" s="65">
        <f t="shared" si="0"/>
      </c>
      <c r="L68" s="85">
        <f ca="1">IF(INDIRECT("A68")="","",INDIRECT("A68"))</f>
      </c>
      <c r="M68" s="85">
        <f ca="1">IF(INDIRECT("C68")="","",INDIRECT("C68"))</f>
      </c>
      <c r="N68" s="85">
        <f ca="1">IF(INDIRECT("D68")="","",INDIRECT("D68"))</f>
      </c>
      <c r="O68" s="85">
        <f ca="1">IF(INDIRECT("E68")="","",INDIRECT("E68"))</f>
      </c>
    </row>
    <row r="69" spans="1:15" ht="19.5" customHeight="1">
      <c r="A69" s="91"/>
      <c r="B69" s="92"/>
      <c r="C69" s="90"/>
      <c r="D69" s="93"/>
      <c r="E69" s="93"/>
      <c r="F69" s="91"/>
      <c r="G69" s="90"/>
      <c r="H69" s="65">
        <f>IF(C69="","",IF(ISERROR(VLOOKUP(C69,'男子複'!C:G,1,FALSE)),"","★"))</f>
      </c>
      <c r="I69" s="65">
        <f>IF(C69="","",IF(ISERROR(VLOOKUP(C69,'混合複'!C:G,1,FALSE)),"","★"))</f>
      </c>
      <c r="J69" s="65">
        <f t="shared" si="0"/>
      </c>
      <c r="L69" s="85">
        <f ca="1">IF(INDIRECT("A69")="","",INDIRECT("A69"))</f>
      </c>
      <c r="M69" s="85">
        <f ca="1">IF(INDIRECT("C69")="","",INDIRECT("C69"))</f>
      </c>
      <c r="N69" s="85">
        <f ca="1">IF(INDIRECT("D69")="","",INDIRECT("D69"))</f>
      </c>
      <c r="O69" s="85">
        <f ca="1">IF(INDIRECT("E69")="","",INDIRECT("E69"))</f>
      </c>
    </row>
    <row r="70" spans="1:15" ht="19.5" customHeight="1">
      <c r="A70" s="91"/>
      <c r="B70" s="92"/>
      <c r="C70" s="90"/>
      <c r="D70" s="93"/>
      <c r="E70" s="93"/>
      <c r="F70" s="91"/>
      <c r="G70" s="90"/>
      <c r="H70" s="65">
        <f>IF(C70="","",IF(ISERROR(VLOOKUP(C70,'男子複'!C:G,1,FALSE)),"","★"))</f>
      </c>
      <c r="I70" s="65">
        <f>IF(C70="","",IF(ISERROR(VLOOKUP(C70,'混合複'!C:G,1,FALSE)),"","★"))</f>
      </c>
      <c r="J70" s="65">
        <f t="shared" si="0"/>
      </c>
      <c r="L70" s="85">
        <f ca="1">IF(INDIRECT("A70")="","",INDIRECT("A70"))</f>
      </c>
      <c r="M70" s="85">
        <f ca="1">IF(INDIRECT("C70")="","",INDIRECT("C70"))</f>
      </c>
      <c r="N70" s="85">
        <f ca="1">IF(INDIRECT("D70")="","",INDIRECT("D70"))</f>
      </c>
      <c r="O70" s="85">
        <f ca="1">IF(INDIRECT("E70")="","",INDIRECT("E70"))</f>
      </c>
    </row>
    <row r="71" spans="1:15" ht="19.5" customHeight="1">
      <c r="A71" s="91"/>
      <c r="B71" s="92"/>
      <c r="C71" s="90"/>
      <c r="D71" s="93"/>
      <c r="E71" s="93"/>
      <c r="F71" s="91"/>
      <c r="G71" s="90"/>
      <c r="H71" s="65">
        <f>IF(C71="","",IF(ISERROR(VLOOKUP(C71,'男子複'!C:G,1,FALSE)),"","★"))</f>
      </c>
      <c r="I71" s="65">
        <f>IF(C71="","",IF(ISERROR(VLOOKUP(C71,'混合複'!C:G,1,FALSE)),"","★"))</f>
      </c>
      <c r="J71" s="65">
        <f t="shared" si="0"/>
      </c>
      <c r="L71" s="85">
        <f ca="1">IF(INDIRECT("A71")="","",INDIRECT("A71"))</f>
      </c>
      <c r="M71" s="85">
        <f ca="1">IF(INDIRECT("C71")="","",INDIRECT("C71"))</f>
      </c>
      <c r="N71" s="85">
        <f ca="1">IF(INDIRECT("D71")="","",INDIRECT("D71"))</f>
      </c>
      <c r="O71" s="85">
        <f ca="1">IF(INDIRECT("E71")="","",INDIRECT("E71"))</f>
      </c>
    </row>
    <row r="72" spans="1:15" ht="19.5" customHeight="1">
      <c r="A72" s="91"/>
      <c r="B72" s="92"/>
      <c r="C72" s="90"/>
      <c r="D72" s="93"/>
      <c r="E72" s="93"/>
      <c r="F72" s="91"/>
      <c r="G72" s="90"/>
      <c r="H72" s="65">
        <f>IF(C72="","",IF(ISERROR(VLOOKUP(C72,'男子複'!C:G,1,FALSE)),"","★"))</f>
      </c>
      <c r="I72" s="65">
        <f>IF(C72="","",IF(ISERROR(VLOOKUP(C72,'混合複'!C:G,1,FALSE)),"","★"))</f>
      </c>
      <c r="J72" s="65">
        <f t="shared" si="0"/>
      </c>
      <c r="L72" s="85">
        <f ca="1">IF(INDIRECT("A72")="","",INDIRECT("A72"))</f>
      </c>
      <c r="M72" s="85">
        <f ca="1">IF(INDIRECT("C72")="","",INDIRECT("C72"))</f>
      </c>
      <c r="N72" s="85">
        <f ca="1">IF(INDIRECT("D72")="","",INDIRECT("D72"))</f>
      </c>
      <c r="O72" s="85">
        <f ca="1">IF(INDIRECT("E72")="","",INDIRECT("E72"))</f>
      </c>
    </row>
    <row r="73" spans="1:15" ht="19.5" customHeight="1">
      <c r="A73" s="91"/>
      <c r="B73" s="92"/>
      <c r="C73" s="90"/>
      <c r="D73" s="93"/>
      <c r="E73" s="93"/>
      <c r="F73" s="91"/>
      <c r="G73" s="90"/>
      <c r="H73" s="65">
        <f>IF(C73="","",IF(ISERROR(VLOOKUP(C73,'男子複'!C:G,1,FALSE)),"","★"))</f>
      </c>
      <c r="I73" s="65">
        <f>IF(C73="","",IF(ISERROR(VLOOKUP(C73,'混合複'!C:G,1,FALSE)),"","★"))</f>
      </c>
      <c r="J73" s="65">
        <f aca="true" t="shared" si="1" ref="J73:J80">IF(H73="","",IF(I73="★","◎",""))</f>
      </c>
      <c r="L73" s="85">
        <f ca="1">IF(INDIRECT("A73")="","",INDIRECT("A73"))</f>
      </c>
      <c r="M73" s="85">
        <f ca="1">IF(INDIRECT("C73")="","",INDIRECT("C73"))</f>
      </c>
      <c r="N73" s="85">
        <f ca="1">IF(INDIRECT("D73")="","",INDIRECT("D73"))</f>
      </c>
      <c r="O73" s="85">
        <f ca="1">IF(INDIRECT("E73")="","",INDIRECT("E73"))</f>
      </c>
    </row>
    <row r="74" spans="1:15" ht="19.5" customHeight="1">
      <c r="A74" s="91"/>
      <c r="B74" s="92"/>
      <c r="C74" s="90"/>
      <c r="D74" s="93"/>
      <c r="E74" s="93"/>
      <c r="F74" s="91"/>
      <c r="G74" s="90"/>
      <c r="H74" s="65">
        <f>IF(C74="","",IF(ISERROR(VLOOKUP(C74,'男子複'!C:G,1,FALSE)),"","★"))</f>
      </c>
      <c r="I74" s="65">
        <f>IF(C74="","",IF(ISERROR(VLOOKUP(C74,'混合複'!C:G,1,FALSE)),"","★"))</f>
      </c>
      <c r="J74" s="65">
        <f t="shared" si="1"/>
      </c>
      <c r="L74" s="85">
        <f ca="1">IF(INDIRECT("A74")="","",INDIRECT("A74"))</f>
      </c>
      <c r="M74" s="85">
        <f ca="1">IF(INDIRECT("C74")="","",INDIRECT("C74"))</f>
      </c>
      <c r="N74" s="85">
        <f ca="1">IF(INDIRECT("D74")="","",INDIRECT("D74"))</f>
      </c>
      <c r="O74" s="85">
        <f ca="1">IF(INDIRECT("E74")="","",INDIRECT("E74"))</f>
      </c>
    </row>
    <row r="75" spans="1:15" ht="19.5" customHeight="1">
      <c r="A75" s="91"/>
      <c r="B75" s="92"/>
      <c r="C75" s="90"/>
      <c r="D75" s="93"/>
      <c r="E75" s="93"/>
      <c r="F75" s="91"/>
      <c r="G75" s="90"/>
      <c r="H75" s="65">
        <f>IF(C75="","",IF(ISERROR(VLOOKUP(C75,'男子複'!C:G,1,FALSE)),"","★"))</f>
      </c>
      <c r="I75" s="65">
        <f>IF(C75="","",IF(ISERROR(VLOOKUP(C75,'混合複'!C:G,1,FALSE)),"","★"))</f>
      </c>
      <c r="J75" s="65">
        <f t="shared" si="1"/>
      </c>
      <c r="L75" s="85">
        <f ca="1">IF(INDIRECT("A75")="","",INDIRECT("A75"))</f>
      </c>
      <c r="M75" s="85">
        <f ca="1">IF(INDIRECT("C75")="","",INDIRECT("C75"))</f>
      </c>
      <c r="N75" s="85">
        <f ca="1">IF(INDIRECT("D75")="","",INDIRECT("D75"))</f>
      </c>
      <c r="O75" s="85">
        <f ca="1">IF(INDIRECT("E75")="","",INDIRECT("E75"))</f>
      </c>
    </row>
    <row r="76" spans="1:15" ht="19.5" customHeight="1">
      <c r="A76" s="91"/>
      <c r="B76" s="92"/>
      <c r="C76" s="90"/>
      <c r="D76" s="93"/>
      <c r="E76" s="93"/>
      <c r="F76" s="91"/>
      <c r="G76" s="90"/>
      <c r="H76" s="65">
        <f>IF(C76="","",IF(ISERROR(VLOOKUP(C76,'男子複'!C:G,1,FALSE)),"","★"))</f>
      </c>
      <c r="I76" s="65">
        <f>IF(C76="","",IF(ISERROR(VLOOKUP(C76,'混合複'!C:G,1,FALSE)),"","★"))</f>
      </c>
      <c r="J76" s="65">
        <f t="shared" si="1"/>
      </c>
      <c r="L76" s="85">
        <f ca="1">IF(INDIRECT("A76")="","",INDIRECT("A76"))</f>
      </c>
      <c r="M76" s="85">
        <f ca="1">IF(INDIRECT("C76")="","",INDIRECT("C76"))</f>
      </c>
      <c r="N76" s="85">
        <f ca="1">IF(INDIRECT("D76")="","",INDIRECT("D76"))</f>
      </c>
      <c r="O76" s="85">
        <f ca="1">IF(INDIRECT("E76")="","",INDIRECT("E76"))</f>
      </c>
    </row>
    <row r="77" spans="1:15" ht="19.5" customHeight="1">
      <c r="A77" s="91"/>
      <c r="B77" s="92"/>
      <c r="C77" s="90"/>
      <c r="D77" s="93"/>
      <c r="E77" s="93"/>
      <c r="F77" s="91"/>
      <c r="G77" s="90"/>
      <c r="H77" s="65">
        <f>IF(C77="","",IF(ISERROR(VLOOKUP(C77,'男子複'!C:G,1,FALSE)),"","★"))</f>
      </c>
      <c r="I77" s="65">
        <f>IF(C77="","",IF(ISERROR(VLOOKUP(C77,'混合複'!C:G,1,FALSE)),"","★"))</f>
      </c>
      <c r="J77" s="65">
        <f t="shared" si="1"/>
      </c>
      <c r="L77" s="85">
        <f ca="1">IF(INDIRECT("A77")="","",INDIRECT("A77"))</f>
      </c>
      <c r="M77" s="85">
        <f ca="1">IF(INDIRECT("C77")="","",INDIRECT("C77"))</f>
      </c>
      <c r="N77" s="85">
        <f ca="1">IF(INDIRECT("D77")="","",INDIRECT("D77"))</f>
      </c>
      <c r="O77" s="85">
        <f ca="1">IF(INDIRECT("E77")="","",INDIRECT("E77"))</f>
      </c>
    </row>
    <row r="78" spans="1:15" ht="19.5" customHeight="1">
      <c r="A78" s="91"/>
      <c r="B78" s="92"/>
      <c r="C78" s="90"/>
      <c r="D78" s="93"/>
      <c r="E78" s="93"/>
      <c r="F78" s="91"/>
      <c r="G78" s="90"/>
      <c r="H78" s="65">
        <f>IF(C78="","",IF(ISERROR(VLOOKUP(C78,'男子複'!C:G,1,FALSE)),"","★"))</f>
      </c>
      <c r="I78" s="65">
        <f>IF(C78="","",IF(ISERROR(VLOOKUP(C78,'混合複'!C:G,1,FALSE)),"","★"))</f>
      </c>
      <c r="J78" s="65">
        <f t="shared" si="1"/>
      </c>
      <c r="L78" s="85">
        <f ca="1">IF(INDIRECT("A78")="","",INDIRECT("A78"))</f>
      </c>
      <c r="M78" s="85">
        <f ca="1">IF(INDIRECT("C78")="","",INDIRECT("C78"))</f>
      </c>
      <c r="N78" s="85">
        <f ca="1">IF(INDIRECT("D78")="","",INDIRECT("D78"))</f>
      </c>
      <c r="O78" s="85">
        <f ca="1">IF(INDIRECT("E78")="","",INDIRECT("E78"))</f>
      </c>
    </row>
    <row r="79" spans="1:15" ht="19.5" customHeight="1">
      <c r="A79" s="91"/>
      <c r="B79" s="92"/>
      <c r="C79" s="90"/>
      <c r="D79" s="93"/>
      <c r="E79" s="93"/>
      <c r="F79" s="91"/>
      <c r="G79" s="90"/>
      <c r="H79" s="65">
        <f>IF(C79="","",IF(ISERROR(VLOOKUP(C79,'男子複'!C:G,1,FALSE)),"","★"))</f>
      </c>
      <c r="I79" s="65">
        <f>IF(C79="","",IF(ISERROR(VLOOKUP(C79,'混合複'!C:G,1,FALSE)),"","★"))</f>
      </c>
      <c r="J79" s="65">
        <f t="shared" si="1"/>
      </c>
      <c r="L79" s="85">
        <f ca="1">IF(INDIRECT("A79")="","",INDIRECT("A79"))</f>
      </c>
      <c r="M79" s="85">
        <f ca="1">IF(INDIRECT("C79")="","",INDIRECT("C79"))</f>
      </c>
      <c r="N79" s="85">
        <f ca="1">IF(INDIRECT("D79")="","",INDIRECT("D79"))</f>
      </c>
      <c r="O79" s="85">
        <f ca="1">IF(INDIRECT("E79")="","",INDIRECT("E79"))</f>
      </c>
    </row>
    <row r="80" spans="1:15" ht="19.5" customHeight="1">
      <c r="A80" s="91"/>
      <c r="B80" s="92"/>
      <c r="C80" s="90"/>
      <c r="D80" s="93"/>
      <c r="E80" s="93"/>
      <c r="F80" s="91"/>
      <c r="G80" s="90"/>
      <c r="H80" s="65">
        <f>IF(C80="","",IF(ISERROR(VLOOKUP(C80,'男子複'!C:G,1,FALSE)),"","★"))</f>
      </c>
      <c r="I80" s="65">
        <f>IF(C80="","",IF(ISERROR(VLOOKUP(C80,'混合複'!C:G,1,FALSE)),"","★"))</f>
      </c>
      <c r="J80" s="65">
        <f t="shared" si="1"/>
      </c>
      <c r="L80" s="85">
        <f ca="1">IF(INDIRECT("A80")="","",INDIRECT("A80"))</f>
      </c>
      <c r="M80" s="85">
        <f ca="1">IF(INDIRECT("C80")="","",INDIRECT("C80"))</f>
      </c>
      <c r="N80" s="85">
        <f ca="1">IF(INDIRECT("D80")="","",INDIRECT("D80"))</f>
      </c>
      <c r="O80" s="85">
        <f ca="1">IF(INDIRECT("E80")="","",INDIRECT("E80"))</f>
      </c>
    </row>
  </sheetData>
  <sheetProtection sheet="1" objects="1" scenarios="1"/>
  <mergeCells count="5">
    <mergeCell ref="A6:F6"/>
    <mergeCell ref="A4:G4"/>
    <mergeCell ref="E1:G3"/>
    <mergeCell ref="A5:D5"/>
    <mergeCell ref="E5:G5"/>
  </mergeCells>
  <dataValidations count="1">
    <dataValidation type="list" allowBlank="1" showInputMessage="1" showErrorMessage="1" sqref="A8:A65536">
      <formula1>"Ａ,Ｂ,Ａ（高校以下）,Ｂ（高校以下）,Ｃ（高校以下）"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80"/>
  <sheetViews>
    <sheetView workbookViewId="0" topLeftCell="A1">
      <selection activeCell="A8" sqref="A8"/>
    </sheetView>
  </sheetViews>
  <sheetFormatPr defaultColWidth="9.00390625" defaultRowHeight="19.5" customHeight="1"/>
  <cols>
    <col min="1" max="1" width="14.125" style="61" customWidth="1"/>
    <col min="2" max="2" width="6.125" style="62" customWidth="1"/>
    <col min="3" max="3" width="16.625" style="63" customWidth="1"/>
    <col min="4" max="4" width="15.125" style="64" customWidth="1"/>
    <col min="5" max="5" width="10.625" style="64" customWidth="1"/>
    <col min="6" max="6" width="9.125" style="61" customWidth="1"/>
    <col min="7" max="7" width="12.625" style="63" customWidth="1"/>
    <col min="8" max="10" width="4.625" style="67" customWidth="1"/>
    <col min="11" max="11" width="9.00390625" style="22" customWidth="1"/>
    <col min="12" max="15" width="9.00390625" style="84" customWidth="1"/>
    <col min="16" max="16384" width="9.00390625" style="22" customWidth="1"/>
  </cols>
  <sheetData>
    <row r="1" spans="1:7" ht="15.75" customHeight="1">
      <c r="A1" s="27"/>
      <c r="B1" s="28" t="s">
        <v>86</v>
      </c>
      <c r="C1" s="41" t="s">
        <v>87</v>
      </c>
      <c r="D1" s="41" t="s">
        <v>88</v>
      </c>
      <c r="E1" s="195"/>
      <c r="F1" s="196"/>
      <c r="G1" s="197"/>
    </row>
    <row r="2" spans="1:7" ht="15.75" customHeight="1">
      <c r="A2" s="27" t="s">
        <v>58</v>
      </c>
      <c r="B2" s="29">
        <f>COUNTIF(A:A,"Ａ")</f>
        <v>0</v>
      </c>
      <c r="C2" s="42">
        <f>COUNTIF(A:A,"Ｂ")</f>
        <v>0</v>
      </c>
      <c r="D2" s="44"/>
      <c r="E2" s="198"/>
      <c r="F2" s="199"/>
      <c r="G2" s="200"/>
    </row>
    <row r="3" spans="1:7" ht="15.75" customHeight="1">
      <c r="A3" s="27" t="s">
        <v>59</v>
      </c>
      <c r="B3" s="29">
        <f>COUNTIF(A:A,"Ａ（高校以下）")</f>
        <v>0</v>
      </c>
      <c r="C3" s="42">
        <f>COUNTIF(A:A,"Ｂ（高校以下）")</f>
        <v>0</v>
      </c>
      <c r="D3" s="42">
        <f>COUNTIF(A:A,"Ｃ（高校以下）")</f>
        <v>0</v>
      </c>
      <c r="E3" s="201"/>
      <c r="F3" s="202"/>
      <c r="G3" s="203"/>
    </row>
    <row r="4" spans="1:10" ht="69.75" customHeight="1">
      <c r="A4" s="193" t="s">
        <v>57</v>
      </c>
      <c r="B4" s="194"/>
      <c r="C4" s="194"/>
      <c r="D4" s="194"/>
      <c r="E4" s="194"/>
      <c r="F4" s="194"/>
      <c r="G4" s="194"/>
      <c r="H4" s="68" t="s">
        <v>91</v>
      </c>
      <c r="I4" s="68" t="s">
        <v>92</v>
      </c>
      <c r="J4" s="68" t="s">
        <v>94</v>
      </c>
    </row>
    <row r="5" spans="1:10" ht="29.25" customHeight="1">
      <c r="A5" s="204">
        <f>IF('申込用紙'!B2="","",'申込用紙'!B2)</f>
      </c>
      <c r="B5" s="204"/>
      <c r="C5" s="204"/>
      <c r="D5" s="204"/>
      <c r="E5" s="205">
        <f>IF('申込用紙'!G2="","",'申込用紙'!G2)</f>
      </c>
      <c r="F5" s="205"/>
      <c r="G5" s="205"/>
      <c r="H5" s="67">
        <f>COUNTIF(H8:H80,"★")</f>
        <v>0</v>
      </c>
      <c r="I5" s="67">
        <f>COUNTIF(I8:I80,"★")</f>
        <v>0</v>
      </c>
      <c r="J5" s="67">
        <f>COUNTIF(J8:J80,"◎")</f>
        <v>0</v>
      </c>
    </row>
    <row r="6" spans="1:7" ht="39" customHeight="1">
      <c r="A6" s="191" t="s">
        <v>134</v>
      </c>
      <c r="B6" s="192"/>
      <c r="C6" s="192"/>
      <c r="D6" s="192"/>
      <c r="E6" s="192"/>
      <c r="F6" s="192"/>
      <c r="G6" s="45" t="s">
        <v>62</v>
      </c>
    </row>
    <row r="7" spans="1:7" ht="25.5" customHeight="1">
      <c r="A7" s="31" t="s">
        <v>48</v>
      </c>
      <c r="B7" s="31" t="s">
        <v>89</v>
      </c>
      <c r="C7" s="43" t="s">
        <v>49</v>
      </c>
      <c r="D7" s="43" t="s">
        <v>90</v>
      </c>
      <c r="E7" s="43" t="s">
        <v>69</v>
      </c>
      <c r="F7" s="32" t="s">
        <v>53</v>
      </c>
      <c r="G7" s="43" t="s">
        <v>50</v>
      </c>
    </row>
    <row r="8" spans="1:15" ht="19.5" customHeight="1">
      <c r="A8" s="94"/>
      <c r="B8" s="95"/>
      <c r="C8" s="96"/>
      <c r="D8" s="97"/>
      <c r="E8" s="97"/>
      <c r="F8" s="94"/>
      <c r="G8" s="96"/>
      <c r="H8" s="67">
        <f>IF(C8="","",IF(ISERROR(VLOOKUP(C8,'女子複'!C:G,1,FALSE)),"","★"))</f>
      </c>
      <c r="I8" s="67">
        <f>IF(C8="","",IF(ISERROR(VLOOKUP(C8,'混合複'!C:G,1,FALSE)),"","★"))</f>
      </c>
      <c r="J8" s="67">
        <f>IF(H8="","",IF(I8="★","◎",""))</f>
      </c>
      <c r="L8" s="85">
        <f ca="1">IF(INDIRECT("A8")="","",INDIRECT("A8"))</f>
      </c>
      <c r="M8" s="85">
        <f ca="1">IF(INDIRECT("C8")="","",INDIRECT("C8"))</f>
      </c>
      <c r="N8" s="85">
        <f ca="1">IF(INDIRECT("D8")="","",INDIRECT("D8"))</f>
      </c>
      <c r="O8" s="85">
        <f ca="1">IF(INDIRECT("E8")="","",INDIRECT("E8"))</f>
      </c>
    </row>
    <row r="9" spans="1:15" ht="19.5" customHeight="1">
      <c r="A9" s="94"/>
      <c r="B9" s="95"/>
      <c r="C9" s="96"/>
      <c r="D9" s="97"/>
      <c r="E9" s="97"/>
      <c r="F9" s="94"/>
      <c r="G9" s="96"/>
      <c r="H9" s="67">
        <f>IF(C9="","",IF(ISERROR(VLOOKUP(C9,'女子複'!C:G,1,FALSE)),"","★"))</f>
      </c>
      <c r="I9" s="67">
        <f>IF(C9="","",IF(ISERROR(VLOOKUP(C9,'混合複'!C:G,1,FALSE)),"","★"))</f>
      </c>
      <c r="J9" s="67">
        <f aca="true" t="shared" si="0" ref="J9:J72">IF(H9="","",IF(I9="★","◎",""))</f>
      </c>
      <c r="L9" s="85">
        <f ca="1">IF(INDIRECT("A9")="","",INDIRECT("A9"))</f>
      </c>
      <c r="M9" s="85">
        <f ca="1">IF(INDIRECT("C9")="","",INDIRECT("C9"))</f>
      </c>
      <c r="N9" s="85">
        <f ca="1">IF(INDIRECT("D9")="","",INDIRECT("D9"))</f>
      </c>
      <c r="O9" s="85">
        <f ca="1">IF(INDIRECT("E9")="","",INDIRECT("E9"))</f>
      </c>
    </row>
    <row r="10" spans="1:15" ht="19.5" customHeight="1">
      <c r="A10" s="94"/>
      <c r="B10" s="95"/>
      <c r="C10" s="96"/>
      <c r="D10" s="97"/>
      <c r="E10" s="97"/>
      <c r="F10" s="94"/>
      <c r="G10" s="96"/>
      <c r="H10" s="67">
        <f>IF(C10="","",IF(ISERROR(VLOOKUP(C10,'女子複'!C:G,1,FALSE)),"","★"))</f>
      </c>
      <c r="I10" s="67">
        <f>IF(C10="","",IF(ISERROR(VLOOKUP(C10,'混合複'!C:G,1,FALSE)),"","★"))</f>
      </c>
      <c r="J10" s="67">
        <f t="shared" si="0"/>
      </c>
      <c r="L10" s="85">
        <f ca="1">IF(INDIRECT("A10")="","",INDIRECT("A10"))</f>
      </c>
      <c r="M10" s="85">
        <f ca="1">IF(INDIRECT("C10")="","",INDIRECT("C10"))</f>
      </c>
      <c r="N10" s="85">
        <f ca="1">IF(INDIRECT("D10")="","",INDIRECT("D10"))</f>
      </c>
      <c r="O10" s="85">
        <f ca="1">IF(INDIRECT("E10")="","",INDIRECT("E10"))</f>
      </c>
    </row>
    <row r="11" spans="1:15" ht="19.5" customHeight="1">
      <c r="A11" s="94"/>
      <c r="B11" s="95"/>
      <c r="C11" s="96"/>
      <c r="D11" s="97"/>
      <c r="E11" s="97"/>
      <c r="F11" s="94"/>
      <c r="G11" s="96"/>
      <c r="H11" s="67">
        <f>IF(C11="","",IF(ISERROR(VLOOKUP(C11,'女子複'!C:G,1,FALSE)),"","★"))</f>
      </c>
      <c r="I11" s="67">
        <f>IF(C11="","",IF(ISERROR(VLOOKUP(C11,'混合複'!C:G,1,FALSE)),"","★"))</f>
      </c>
      <c r="J11" s="67">
        <f t="shared" si="0"/>
      </c>
      <c r="L11" s="85">
        <f ca="1">IF(INDIRECT("A11")="","",INDIRECT("A11"))</f>
      </c>
      <c r="M11" s="85">
        <f ca="1">IF(INDIRECT("C11")="","",INDIRECT("C11"))</f>
      </c>
      <c r="N11" s="85">
        <f ca="1">IF(INDIRECT("D11")="","",INDIRECT("D11"))</f>
      </c>
      <c r="O11" s="85">
        <f ca="1">IF(INDIRECT("E11")="","",INDIRECT("E11"))</f>
      </c>
    </row>
    <row r="12" spans="1:15" ht="19.5" customHeight="1">
      <c r="A12" s="94"/>
      <c r="B12" s="95"/>
      <c r="C12" s="96"/>
      <c r="D12" s="97"/>
      <c r="E12" s="97"/>
      <c r="F12" s="94"/>
      <c r="G12" s="96"/>
      <c r="H12" s="67">
        <f>IF(C12="","",IF(ISERROR(VLOOKUP(C12,'女子複'!C:G,1,FALSE)),"","★"))</f>
      </c>
      <c r="I12" s="67">
        <f>IF(C12="","",IF(ISERROR(VLOOKUP(C12,'混合複'!C:G,1,FALSE)),"","★"))</f>
      </c>
      <c r="J12" s="67">
        <f t="shared" si="0"/>
      </c>
      <c r="L12" s="85">
        <f ca="1">IF(INDIRECT("A12")="","",INDIRECT("A12"))</f>
      </c>
      <c r="M12" s="85">
        <f ca="1">IF(INDIRECT("C12")="","",INDIRECT("C12"))</f>
      </c>
      <c r="N12" s="85">
        <f ca="1">IF(INDIRECT("D12")="","",INDIRECT("D12"))</f>
      </c>
      <c r="O12" s="85">
        <f ca="1">IF(INDIRECT("E12")="","",INDIRECT("E12"))</f>
      </c>
    </row>
    <row r="13" spans="1:15" ht="19.5" customHeight="1">
      <c r="A13" s="94"/>
      <c r="B13" s="95"/>
      <c r="C13" s="96"/>
      <c r="D13" s="97"/>
      <c r="E13" s="97"/>
      <c r="F13" s="94"/>
      <c r="G13" s="96"/>
      <c r="H13" s="67">
        <f>IF(C13="","",IF(ISERROR(VLOOKUP(C13,'女子複'!C:G,1,FALSE)),"","★"))</f>
      </c>
      <c r="I13" s="67">
        <f>IF(C13="","",IF(ISERROR(VLOOKUP(C13,'混合複'!C:G,1,FALSE)),"","★"))</f>
      </c>
      <c r="J13" s="67">
        <f t="shared" si="0"/>
      </c>
      <c r="L13" s="85">
        <f ca="1">IF(INDIRECT("A13")="","",INDIRECT("A13"))</f>
      </c>
      <c r="M13" s="85">
        <f ca="1">IF(INDIRECT("C13")="","",INDIRECT("C13"))</f>
      </c>
      <c r="N13" s="85">
        <f ca="1">IF(INDIRECT("D13")="","",INDIRECT("D13"))</f>
      </c>
      <c r="O13" s="85">
        <f ca="1">IF(INDIRECT("E13")="","",INDIRECT("E13"))</f>
      </c>
    </row>
    <row r="14" spans="1:15" ht="19.5" customHeight="1">
      <c r="A14" s="94"/>
      <c r="B14" s="95"/>
      <c r="C14" s="96"/>
      <c r="D14" s="97"/>
      <c r="E14" s="97"/>
      <c r="F14" s="94"/>
      <c r="G14" s="96"/>
      <c r="H14" s="67">
        <f>IF(C14="","",IF(ISERROR(VLOOKUP(C14,'女子複'!C:G,1,FALSE)),"","★"))</f>
      </c>
      <c r="I14" s="67">
        <f>IF(C14="","",IF(ISERROR(VLOOKUP(C14,'混合複'!C:G,1,FALSE)),"","★"))</f>
      </c>
      <c r="J14" s="67">
        <f t="shared" si="0"/>
      </c>
      <c r="L14" s="85">
        <f ca="1">IF(INDIRECT("A14")="","",INDIRECT("A14"))</f>
      </c>
      <c r="M14" s="85">
        <f ca="1">IF(INDIRECT("C14")="","",INDIRECT("C14"))</f>
      </c>
      <c r="N14" s="85">
        <f ca="1">IF(INDIRECT("D14")="","",INDIRECT("D14"))</f>
      </c>
      <c r="O14" s="85">
        <f ca="1">IF(INDIRECT("E14")="","",INDIRECT("E14"))</f>
      </c>
    </row>
    <row r="15" spans="1:15" ht="19.5" customHeight="1">
      <c r="A15" s="94"/>
      <c r="B15" s="95"/>
      <c r="C15" s="96"/>
      <c r="D15" s="97"/>
      <c r="E15" s="97"/>
      <c r="F15" s="94"/>
      <c r="G15" s="96"/>
      <c r="H15" s="67">
        <f>IF(C15="","",IF(ISERROR(VLOOKUP(C15,'女子複'!C:G,1,FALSE)),"","★"))</f>
      </c>
      <c r="I15" s="67">
        <f>IF(C15="","",IF(ISERROR(VLOOKUP(C15,'混合複'!C:G,1,FALSE)),"","★"))</f>
      </c>
      <c r="J15" s="67">
        <f t="shared" si="0"/>
      </c>
      <c r="L15" s="85">
        <f ca="1">IF(INDIRECT("A15")="","",INDIRECT("A15"))</f>
      </c>
      <c r="M15" s="85">
        <f ca="1">IF(INDIRECT("C15")="","",INDIRECT("C15"))</f>
      </c>
      <c r="N15" s="85">
        <f ca="1">IF(INDIRECT("D15")="","",INDIRECT("D15"))</f>
      </c>
      <c r="O15" s="85">
        <f ca="1">IF(INDIRECT("E15")="","",INDIRECT("E15"))</f>
      </c>
    </row>
    <row r="16" spans="1:15" ht="19.5" customHeight="1">
      <c r="A16" s="94"/>
      <c r="B16" s="95"/>
      <c r="C16" s="96"/>
      <c r="D16" s="97"/>
      <c r="E16" s="97"/>
      <c r="F16" s="94"/>
      <c r="G16" s="96"/>
      <c r="H16" s="67">
        <f>IF(C16="","",IF(ISERROR(VLOOKUP(C16,'女子複'!C:G,1,FALSE)),"","★"))</f>
      </c>
      <c r="I16" s="67">
        <f>IF(C16="","",IF(ISERROR(VLOOKUP(C16,'混合複'!C:G,1,FALSE)),"","★"))</f>
      </c>
      <c r="J16" s="67">
        <f t="shared" si="0"/>
      </c>
      <c r="L16" s="85">
        <f ca="1">IF(INDIRECT("A16")="","",INDIRECT("A16"))</f>
      </c>
      <c r="M16" s="85">
        <f ca="1">IF(INDIRECT("C16")="","",INDIRECT("C16"))</f>
      </c>
      <c r="N16" s="85">
        <f ca="1">IF(INDIRECT("D16")="","",INDIRECT("D16"))</f>
      </c>
      <c r="O16" s="85">
        <f ca="1">IF(INDIRECT("E16")="","",INDIRECT("E16"))</f>
      </c>
    </row>
    <row r="17" spans="1:15" ht="19.5" customHeight="1">
      <c r="A17" s="94"/>
      <c r="B17" s="95"/>
      <c r="C17" s="96"/>
      <c r="D17" s="97"/>
      <c r="E17" s="97"/>
      <c r="F17" s="94"/>
      <c r="G17" s="96"/>
      <c r="H17" s="67">
        <f>IF(C17="","",IF(ISERROR(VLOOKUP(C17,'女子複'!C:G,1,FALSE)),"","★"))</f>
      </c>
      <c r="I17" s="67">
        <f>IF(C17="","",IF(ISERROR(VLOOKUP(C17,'混合複'!C:G,1,FALSE)),"","★"))</f>
      </c>
      <c r="J17" s="67">
        <f t="shared" si="0"/>
      </c>
      <c r="L17" s="85">
        <f ca="1">IF(INDIRECT("A17")="","",INDIRECT("A17"))</f>
      </c>
      <c r="M17" s="85">
        <f ca="1">IF(INDIRECT("C17")="","",INDIRECT("C17"))</f>
      </c>
      <c r="N17" s="85">
        <f ca="1">IF(INDIRECT("D17")="","",INDIRECT("D17"))</f>
      </c>
      <c r="O17" s="85">
        <f ca="1">IF(INDIRECT("E17")="","",INDIRECT("E17"))</f>
      </c>
    </row>
    <row r="18" spans="1:15" ht="19.5" customHeight="1">
      <c r="A18" s="94"/>
      <c r="B18" s="95"/>
      <c r="C18" s="96"/>
      <c r="D18" s="97"/>
      <c r="E18" s="97"/>
      <c r="F18" s="94"/>
      <c r="G18" s="96"/>
      <c r="H18" s="67">
        <f>IF(C18="","",IF(ISERROR(VLOOKUP(C18,'女子複'!C:G,1,FALSE)),"","★"))</f>
      </c>
      <c r="I18" s="67">
        <f>IF(C18="","",IF(ISERROR(VLOOKUP(C18,'混合複'!C:G,1,FALSE)),"","★"))</f>
      </c>
      <c r="J18" s="67">
        <f t="shared" si="0"/>
      </c>
      <c r="L18" s="85">
        <f ca="1">IF(INDIRECT("A18")="","",INDIRECT("A18"))</f>
      </c>
      <c r="M18" s="85">
        <f ca="1">IF(INDIRECT("C18")="","",INDIRECT("C18"))</f>
      </c>
      <c r="N18" s="85">
        <f ca="1">IF(INDIRECT("D18")="","",INDIRECT("D18"))</f>
      </c>
      <c r="O18" s="85">
        <f ca="1">IF(INDIRECT("E18")="","",INDIRECT("E18"))</f>
      </c>
    </row>
    <row r="19" spans="1:15" ht="19.5" customHeight="1">
      <c r="A19" s="94"/>
      <c r="B19" s="95"/>
      <c r="C19" s="96"/>
      <c r="D19" s="97"/>
      <c r="E19" s="97"/>
      <c r="F19" s="94"/>
      <c r="G19" s="96"/>
      <c r="H19" s="67">
        <f>IF(C19="","",IF(ISERROR(VLOOKUP(C19,'女子複'!C:G,1,FALSE)),"","★"))</f>
      </c>
      <c r="I19" s="67">
        <f>IF(C19="","",IF(ISERROR(VLOOKUP(C19,'混合複'!C:G,1,FALSE)),"","★"))</f>
      </c>
      <c r="J19" s="67">
        <f t="shared" si="0"/>
      </c>
      <c r="L19" s="85">
        <f ca="1">IF(INDIRECT("A19")="","",INDIRECT("A19"))</f>
      </c>
      <c r="M19" s="85">
        <f ca="1">IF(INDIRECT("C19")="","",INDIRECT("C19"))</f>
      </c>
      <c r="N19" s="85">
        <f ca="1">IF(INDIRECT("D19")="","",INDIRECT("D19"))</f>
      </c>
      <c r="O19" s="85">
        <f ca="1">IF(INDIRECT("E19")="","",INDIRECT("E19"))</f>
      </c>
    </row>
    <row r="20" spans="1:15" ht="19.5" customHeight="1">
      <c r="A20" s="94"/>
      <c r="B20" s="95"/>
      <c r="C20" s="96"/>
      <c r="D20" s="97"/>
      <c r="E20" s="97"/>
      <c r="F20" s="94"/>
      <c r="G20" s="96"/>
      <c r="H20" s="67">
        <f>IF(C20="","",IF(ISERROR(VLOOKUP(C20,'女子複'!C:G,1,FALSE)),"","★"))</f>
      </c>
      <c r="I20" s="67">
        <f>IF(C20="","",IF(ISERROR(VLOOKUP(C20,'混合複'!C:G,1,FALSE)),"","★"))</f>
      </c>
      <c r="J20" s="67">
        <f t="shared" si="0"/>
      </c>
      <c r="L20" s="85">
        <f ca="1">IF(INDIRECT("A20")="","",INDIRECT("A20"))</f>
      </c>
      <c r="M20" s="85">
        <f ca="1">IF(INDIRECT("C20")="","",INDIRECT("C20"))</f>
      </c>
      <c r="N20" s="85">
        <f ca="1">IF(INDIRECT("D20")="","",INDIRECT("D20"))</f>
      </c>
      <c r="O20" s="85">
        <f ca="1">IF(INDIRECT("E20")="","",INDIRECT("E20"))</f>
      </c>
    </row>
    <row r="21" spans="1:15" ht="19.5" customHeight="1">
      <c r="A21" s="94"/>
      <c r="B21" s="95"/>
      <c r="C21" s="96"/>
      <c r="D21" s="97"/>
      <c r="E21" s="97"/>
      <c r="F21" s="94"/>
      <c r="G21" s="96"/>
      <c r="H21" s="67">
        <f>IF(C21="","",IF(ISERROR(VLOOKUP(C21,'女子複'!C:G,1,FALSE)),"","★"))</f>
      </c>
      <c r="I21" s="67">
        <f>IF(C21="","",IF(ISERROR(VLOOKUP(C21,'混合複'!C:G,1,FALSE)),"","★"))</f>
      </c>
      <c r="J21" s="67">
        <f t="shared" si="0"/>
      </c>
      <c r="L21" s="85">
        <f ca="1">IF(INDIRECT("A21")="","",INDIRECT("A21"))</f>
      </c>
      <c r="M21" s="85">
        <f ca="1">IF(INDIRECT("C21")="","",INDIRECT("C21"))</f>
      </c>
      <c r="N21" s="85">
        <f ca="1">IF(INDIRECT("D21")="","",INDIRECT("D21"))</f>
      </c>
      <c r="O21" s="85">
        <f ca="1">IF(INDIRECT("E21")="","",INDIRECT("E21"))</f>
      </c>
    </row>
    <row r="22" spans="1:15" ht="19.5" customHeight="1">
      <c r="A22" s="94"/>
      <c r="B22" s="95"/>
      <c r="C22" s="96"/>
      <c r="D22" s="97"/>
      <c r="E22" s="97"/>
      <c r="F22" s="94"/>
      <c r="G22" s="96"/>
      <c r="H22" s="67">
        <f>IF(C22="","",IF(ISERROR(VLOOKUP(C22,'女子複'!C:G,1,FALSE)),"","★"))</f>
      </c>
      <c r="I22" s="67">
        <f>IF(C22="","",IF(ISERROR(VLOOKUP(C22,'混合複'!C:G,1,FALSE)),"","★"))</f>
      </c>
      <c r="J22" s="67">
        <f t="shared" si="0"/>
      </c>
      <c r="L22" s="85">
        <f ca="1">IF(INDIRECT("A22")="","",INDIRECT("A22"))</f>
      </c>
      <c r="M22" s="85">
        <f ca="1">IF(INDIRECT("C22")="","",INDIRECT("C22"))</f>
      </c>
      <c r="N22" s="85">
        <f ca="1">IF(INDIRECT("D22")="","",INDIRECT("D22"))</f>
      </c>
      <c r="O22" s="85">
        <f ca="1">IF(INDIRECT("E22")="","",INDIRECT("E22"))</f>
      </c>
    </row>
    <row r="23" spans="1:15" ht="19.5" customHeight="1">
      <c r="A23" s="94"/>
      <c r="B23" s="95"/>
      <c r="C23" s="96"/>
      <c r="D23" s="97"/>
      <c r="E23" s="97"/>
      <c r="F23" s="94"/>
      <c r="G23" s="96"/>
      <c r="H23" s="67">
        <f>IF(C23="","",IF(ISERROR(VLOOKUP(C23,'女子複'!C:G,1,FALSE)),"","★"))</f>
      </c>
      <c r="I23" s="67">
        <f>IF(C23="","",IF(ISERROR(VLOOKUP(C23,'混合複'!C:G,1,FALSE)),"","★"))</f>
      </c>
      <c r="J23" s="67">
        <f t="shared" si="0"/>
      </c>
      <c r="L23" s="85">
        <f ca="1">IF(INDIRECT("A23")="","",INDIRECT("A23"))</f>
      </c>
      <c r="M23" s="85">
        <f ca="1">IF(INDIRECT("C23")="","",INDIRECT("C23"))</f>
      </c>
      <c r="N23" s="85">
        <f ca="1">IF(INDIRECT("D23")="","",INDIRECT("D23"))</f>
      </c>
      <c r="O23" s="85">
        <f ca="1">IF(INDIRECT("E23")="","",INDIRECT("E23"))</f>
      </c>
    </row>
    <row r="24" spans="1:15" ht="19.5" customHeight="1">
      <c r="A24" s="94"/>
      <c r="B24" s="95"/>
      <c r="C24" s="96"/>
      <c r="D24" s="97"/>
      <c r="E24" s="97"/>
      <c r="F24" s="94"/>
      <c r="G24" s="96"/>
      <c r="H24" s="67">
        <f>IF(C24="","",IF(ISERROR(VLOOKUP(C24,'女子複'!C:G,1,FALSE)),"","★"))</f>
      </c>
      <c r="I24" s="67">
        <f>IF(C24="","",IF(ISERROR(VLOOKUP(C24,'混合複'!C:G,1,FALSE)),"","★"))</f>
      </c>
      <c r="J24" s="67">
        <f t="shared" si="0"/>
      </c>
      <c r="L24" s="85">
        <f ca="1">IF(INDIRECT("A24")="","",INDIRECT("A24"))</f>
      </c>
      <c r="M24" s="85">
        <f ca="1">IF(INDIRECT("C24")="","",INDIRECT("C24"))</f>
      </c>
      <c r="N24" s="85">
        <f ca="1">IF(INDIRECT("D24")="","",INDIRECT("D24"))</f>
      </c>
      <c r="O24" s="85">
        <f ca="1">IF(INDIRECT("E24")="","",INDIRECT("E24"))</f>
      </c>
    </row>
    <row r="25" spans="1:15" ht="19.5" customHeight="1">
      <c r="A25" s="94"/>
      <c r="B25" s="95"/>
      <c r="C25" s="96"/>
      <c r="D25" s="97"/>
      <c r="E25" s="97"/>
      <c r="F25" s="94"/>
      <c r="G25" s="96"/>
      <c r="H25" s="67">
        <f>IF(C25="","",IF(ISERROR(VLOOKUP(C25,'女子複'!C:G,1,FALSE)),"","★"))</f>
      </c>
      <c r="I25" s="67">
        <f>IF(C25="","",IF(ISERROR(VLOOKUP(C25,'混合複'!C:G,1,FALSE)),"","★"))</f>
      </c>
      <c r="J25" s="67">
        <f t="shared" si="0"/>
      </c>
      <c r="L25" s="85">
        <f ca="1">IF(INDIRECT("A25")="","",INDIRECT("A25"))</f>
      </c>
      <c r="M25" s="85">
        <f ca="1">IF(INDIRECT("C25")="","",INDIRECT("C25"))</f>
      </c>
      <c r="N25" s="85">
        <f ca="1">IF(INDIRECT("D25")="","",INDIRECT("D25"))</f>
      </c>
      <c r="O25" s="85">
        <f ca="1">IF(INDIRECT("E25")="","",INDIRECT("E25"))</f>
      </c>
    </row>
    <row r="26" spans="1:15" ht="19.5" customHeight="1">
      <c r="A26" s="94"/>
      <c r="B26" s="95"/>
      <c r="C26" s="96"/>
      <c r="D26" s="97"/>
      <c r="E26" s="97"/>
      <c r="F26" s="94"/>
      <c r="G26" s="96"/>
      <c r="H26" s="67">
        <f>IF(C26="","",IF(ISERROR(VLOOKUP(C26,'女子複'!C:G,1,FALSE)),"","★"))</f>
      </c>
      <c r="I26" s="67">
        <f>IF(C26="","",IF(ISERROR(VLOOKUP(C26,'混合複'!C:G,1,FALSE)),"","★"))</f>
      </c>
      <c r="J26" s="67">
        <f t="shared" si="0"/>
      </c>
      <c r="L26" s="85">
        <f ca="1">IF(INDIRECT("A26")="","",INDIRECT("A26"))</f>
      </c>
      <c r="M26" s="85">
        <f ca="1">IF(INDIRECT("C26")="","",INDIRECT("C26"))</f>
      </c>
      <c r="N26" s="85">
        <f ca="1">IF(INDIRECT("D26")="","",INDIRECT("D26"))</f>
      </c>
      <c r="O26" s="85">
        <f ca="1">IF(INDIRECT("E26")="","",INDIRECT("E26"))</f>
      </c>
    </row>
    <row r="27" spans="1:15" ht="19.5" customHeight="1">
      <c r="A27" s="94"/>
      <c r="B27" s="95"/>
      <c r="C27" s="96"/>
      <c r="D27" s="97"/>
      <c r="E27" s="97"/>
      <c r="F27" s="94"/>
      <c r="G27" s="96"/>
      <c r="H27" s="67">
        <f>IF(C27="","",IF(ISERROR(VLOOKUP(C27,'女子複'!C:G,1,FALSE)),"","★"))</f>
      </c>
      <c r="I27" s="67">
        <f>IF(C27="","",IF(ISERROR(VLOOKUP(C27,'混合複'!C:G,1,FALSE)),"","★"))</f>
      </c>
      <c r="J27" s="67">
        <f t="shared" si="0"/>
      </c>
      <c r="L27" s="85">
        <f ca="1">IF(INDIRECT("A27")="","",INDIRECT("A27"))</f>
      </c>
      <c r="M27" s="85">
        <f ca="1">IF(INDIRECT("C27")="","",INDIRECT("C27"))</f>
      </c>
      <c r="N27" s="85">
        <f ca="1">IF(INDIRECT("D27")="","",INDIRECT("D27"))</f>
      </c>
      <c r="O27" s="85">
        <f ca="1">IF(INDIRECT("E27")="","",INDIRECT("E27"))</f>
      </c>
    </row>
    <row r="28" spans="1:15" ht="19.5" customHeight="1">
      <c r="A28" s="94"/>
      <c r="B28" s="95"/>
      <c r="C28" s="96"/>
      <c r="D28" s="97"/>
      <c r="E28" s="97"/>
      <c r="F28" s="94"/>
      <c r="G28" s="96"/>
      <c r="H28" s="67">
        <f>IF(C28="","",IF(ISERROR(VLOOKUP(C28,'女子複'!C:G,1,FALSE)),"","★"))</f>
      </c>
      <c r="I28" s="67">
        <f>IF(C28="","",IF(ISERROR(VLOOKUP(C28,'混合複'!C:G,1,FALSE)),"","★"))</f>
      </c>
      <c r="J28" s="67">
        <f t="shared" si="0"/>
      </c>
      <c r="L28" s="85">
        <f ca="1">IF(INDIRECT("A28")="","",INDIRECT("A28"))</f>
      </c>
      <c r="M28" s="85">
        <f ca="1">IF(INDIRECT("C28")="","",INDIRECT("C28"))</f>
      </c>
      <c r="N28" s="85">
        <f ca="1">IF(INDIRECT("D28")="","",INDIRECT("D28"))</f>
      </c>
      <c r="O28" s="85">
        <f ca="1">IF(INDIRECT("E28")="","",INDIRECT("E28"))</f>
      </c>
    </row>
    <row r="29" spans="1:15" ht="19.5" customHeight="1">
      <c r="A29" s="94"/>
      <c r="B29" s="95"/>
      <c r="C29" s="96"/>
      <c r="D29" s="97"/>
      <c r="E29" s="97"/>
      <c r="F29" s="94"/>
      <c r="G29" s="96"/>
      <c r="H29" s="67">
        <f>IF(C29="","",IF(ISERROR(VLOOKUP(C29,'女子複'!C:G,1,FALSE)),"","★"))</f>
      </c>
      <c r="I29" s="67">
        <f>IF(C29="","",IF(ISERROR(VLOOKUP(C29,'混合複'!C:G,1,FALSE)),"","★"))</f>
      </c>
      <c r="J29" s="67">
        <f t="shared" si="0"/>
      </c>
      <c r="L29" s="85">
        <f ca="1">IF(INDIRECT("A29")="","",INDIRECT("A29"))</f>
      </c>
      <c r="M29" s="85">
        <f ca="1">IF(INDIRECT("C29")="","",INDIRECT("C29"))</f>
      </c>
      <c r="N29" s="85">
        <f ca="1">IF(INDIRECT("D29")="","",INDIRECT("D29"))</f>
      </c>
      <c r="O29" s="85">
        <f ca="1">IF(INDIRECT("E29")="","",INDIRECT("E29"))</f>
      </c>
    </row>
    <row r="30" spans="1:15" ht="19.5" customHeight="1">
      <c r="A30" s="94"/>
      <c r="B30" s="95"/>
      <c r="C30" s="96"/>
      <c r="D30" s="97"/>
      <c r="E30" s="97"/>
      <c r="F30" s="94"/>
      <c r="G30" s="96"/>
      <c r="H30" s="67">
        <f>IF(C30="","",IF(ISERROR(VLOOKUP(C30,'女子複'!C:G,1,FALSE)),"","★"))</f>
      </c>
      <c r="I30" s="67">
        <f>IF(C30="","",IF(ISERROR(VLOOKUP(C30,'混合複'!C:G,1,FALSE)),"","★"))</f>
      </c>
      <c r="J30" s="67">
        <f t="shared" si="0"/>
      </c>
      <c r="L30" s="85">
        <f ca="1">IF(INDIRECT("A30")="","",INDIRECT("A30"))</f>
      </c>
      <c r="M30" s="85">
        <f ca="1">IF(INDIRECT("C30")="","",INDIRECT("C30"))</f>
      </c>
      <c r="N30" s="85">
        <f ca="1">IF(INDIRECT("D30")="","",INDIRECT("D30"))</f>
      </c>
      <c r="O30" s="85">
        <f ca="1">IF(INDIRECT("E30")="","",INDIRECT("E30"))</f>
      </c>
    </row>
    <row r="31" spans="1:15" ht="19.5" customHeight="1">
      <c r="A31" s="94"/>
      <c r="B31" s="95"/>
      <c r="C31" s="96"/>
      <c r="D31" s="97"/>
      <c r="E31" s="97"/>
      <c r="F31" s="94"/>
      <c r="G31" s="96"/>
      <c r="H31" s="67">
        <f>IF(C31="","",IF(ISERROR(VLOOKUP(C31,'女子複'!C:G,1,FALSE)),"","★"))</f>
      </c>
      <c r="I31" s="67">
        <f>IF(C31="","",IF(ISERROR(VLOOKUP(C31,'混合複'!C:G,1,FALSE)),"","★"))</f>
      </c>
      <c r="J31" s="67">
        <f t="shared" si="0"/>
      </c>
      <c r="L31" s="85">
        <f ca="1">IF(INDIRECT("A31")="","",INDIRECT("A31"))</f>
      </c>
      <c r="M31" s="85">
        <f ca="1">IF(INDIRECT("C31")="","",INDIRECT("C31"))</f>
      </c>
      <c r="N31" s="85">
        <f ca="1">IF(INDIRECT("D31")="","",INDIRECT("D31"))</f>
      </c>
      <c r="O31" s="85">
        <f ca="1">IF(INDIRECT("E31")="","",INDIRECT("E31"))</f>
      </c>
    </row>
    <row r="32" spans="1:15" ht="19.5" customHeight="1">
      <c r="A32" s="94"/>
      <c r="B32" s="95"/>
      <c r="C32" s="96"/>
      <c r="D32" s="97"/>
      <c r="E32" s="97"/>
      <c r="F32" s="94"/>
      <c r="G32" s="96"/>
      <c r="H32" s="67">
        <f>IF(C32="","",IF(ISERROR(VLOOKUP(C32,'女子複'!C:G,1,FALSE)),"","★"))</f>
      </c>
      <c r="I32" s="67">
        <f>IF(C32="","",IF(ISERROR(VLOOKUP(C32,'混合複'!C:G,1,FALSE)),"","★"))</f>
      </c>
      <c r="J32" s="67">
        <f t="shared" si="0"/>
      </c>
      <c r="L32" s="85">
        <f ca="1">IF(INDIRECT("A32")="","",INDIRECT("A32"))</f>
      </c>
      <c r="M32" s="85">
        <f ca="1">IF(INDIRECT("C32")="","",INDIRECT("C32"))</f>
      </c>
      <c r="N32" s="85">
        <f ca="1">IF(INDIRECT("D32")="","",INDIRECT("D32"))</f>
      </c>
      <c r="O32" s="85">
        <f ca="1">IF(INDIRECT("E32")="","",INDIRECT("E32"))</f>
      </c>
    </row>
    <row r="33" spans="1:15" ht="19.5" customHeight="1">
      <c r="A33" s="94"/>
      <c r="B33" s="95"/>
      <c r="C33" s="96"/>
      <c r="D33" s="97"/>
      <c r="E33" s="97"/>
      <c r="F33" s="94"/>
      <c r="G33" s="96"/>
      <c r="H33" s="67">
        <f>IF(C33="","",IF(ISERROR(VLOOKUP(C33,'女子複'!C:G,1,FALSE)),"","★"))</f>
      </c>
      <c r="I33" s="67">
        <f>IF(C33="","",IF(ISERROR(VLOOKUP(C33,'混合複'!C:G,1,FALSE)),"","★"))</f>
      </c>
      <c r="J33" s="67">
        <f t="shared" si="0"/>
      </c>
      <c r="L33" s="85">
        <f ca="1">IF(INDIRECT("A33")="","",INDIRECT("A33"))</f>
      </c>
      <c r="M33" s="85">
        <f ca="1">IF(INDIRECT("C33")="","",INDIRECT("C33"))</f>
      </c>
      <c r="N33" s="85">
        <f ca="1">IF(INDIRECT("D33")="","",INDIRECT("D33"))</f>
      </c>
      <c r="O33" s="85">
        <f ca="1">IF(INDIRECT("E33")="","",INDIRECT("E33"))</f>
      </c>
    </row>
    <row r="34" spans="1:15" ht="19.5" customHeight="1">
      <c r="A34" s="94"/>
      <c r="B34" s="95"/>
      <c r="C34" s="96"/>
      <c r="D34" s="97"/>
      <c r="E34" s="97"/>
      <c r="F34" s="94"/>
      <c r="G34" s="96"/>
      <c r="H34" s="67">
        <f>IF(C34="","",IF(ISERROR(VLOOKUP(C34,'女子複'!C:G,1,FALSE)),"","★"))</f>
      </c>
      <c r="I34" s="67">
        <f>IF(C34="","",IF(ISERROR(VLOOKUP(C34,'混合複'!C:G,1,FALSE)),"","★"))</f>
      </c>
      <c r="J34" s="67">
        <f t="shared" si="0"/>
      </c>
      <c r="L34" s="85">
        <f ca="1">IF(INDIRECT("A34")="","",INDIRECT("A34"))</f>
      </c>
      <c r="M34" s="85">
        <f ca="1">IF(INDIRECT("C34")="","",INDIRECT("C34"))</f>
      </c>
      <c r="N34" s="85">
        <f ca="1">IF(INDIRECT("D34")="","",INDIRECT("D34"))</f>
      </c>
      <c r="O34" s="85">
        <f ca="1">IF(INDIRECT("E34")="","",INDIRECT("E34"))</f>
      </c>
    </row>
    <row r="35" spans="1:15" ht="19.5" customHeight="1">
      <c r="A35" s="94"/>
      <c r="B35" s="95"/>
      <c r="C35" s="96"/>
      <c r="D35" s="97"/>
      <c r="E35" s="97"/>
      <c r="F35" s="94"/>
      <c r="G35" s="96"/>
      <c r="H35" s="67">
        <f>IF(C35="","",IF(ISERROR(VLOOKUP(C35,'女子複'!C:G,1,FALSE)),"","★"))</f>
      </c>
      <c r="I35" s="67">
        <f>IF(C35="","",IF(ISERROR(VLOOKUP(C35,'混合複'!C:G,1,FALSE)),"","★"))</f>
      </c>
      <c r="J35" s="67">
        <f t="shared" si="0"/>
      </c>
      <c r="L35" s="85">
        <f ca="1">IF(INDIRECT("A35")="","",INDIRECT("A35"))</f>
      </c>
      <c r="M35" s="85">
        <f ca="1">IF(INDIRECT("C35")="","",INDIRECT("C35"))</f>
      </c>
      <c r="N35" s="85">
        <f ca="1">IF(INDIRECT("D35")="","",INDIRECT("D35"))</f>
      </c>
      <c r="O35" s="85">
        <f ca="1">IF(INDIRECT("E35")="","",INDIRECT("E35"))</f>
      </c>
    </row>
    <row r="36" spans="1:15" ht="19.5" customHeight="1">
      <c r="A36" s="94"/>
      <c r="B36" s="95"/>
      <c r="C36" s="96"/>
      <c r="D36" s="97"/>
      <c r="E36" s="97"/>
      <c r="F36" s="94"/>
      <c r="G36" s="96"/>
      <c r="H36" s="67">
        <f>IF(C36="","",IF(ISERROR(VLOOKUP(C36,'女子複'!C:G,1,FALSE)),"","★"))</f>
      </c>
      <c r="I36" s="67">
        <f>IF(C36="","",IF(ISERROR(VLOOKUP(C36,'混合複'!C:G,1,FALSE)),"","★"))</f>
      </c>
      <c r="J36" s="67">
        <f t="shared" si="0"/>
      </c>
      <c r="L36" s="85">
        <f ca="1">IF(INDIRECT("A36")="","",INDIRECT("A36"))</f>
      </c>
      <c r="M36" s="85">
        <f ca="1">IF(INDIRECT("C36")="","",INDIRECT("C36"))</f>
      </c>
      <c r="N36" s="85">
        <f ca="1">IF(INDIRECT("D36")="","",INDIRECT("D36"))</f>
      </c>
      <c r="O36" s="85">
        <f ca="1">IF(INDIRECT("E36")="","",INDIRECT("E36"))</f>
      </c>
    </row>
    <row r="37" spans="1:15" ht="19.5" customHeight="1">
      <c r="A37" s="94"/>
      <c r="B37" s="95"/>
      <c r="C37" s="96"/>
      <c r="D37" s="97"/>
      <c r="E37" s="97"/>
      <c r="F37" s="94"/>
      <c r="G37" s="96"/>
      <c r="H37" s="67">
        <f>IF(C37="","",IF(ISERROR(VLOOKUP(C37,'女子複'!C:G,1,FALSE)),"","★"))</f>
      </c>
      <c r="I37" s="67">
        <f>IF(C37="","",IF(ISERROR(VLOOKUP(C37,'混合複'!C:G,1,FALSE)),"","★"))</f>
      </c>
      <c r="J37" s="67">
        <f t="shared" si="0"/>
      </c>
      <c r="L37" s="85">
        <f ca="1">IF(INDIRECT("A37")="","",INDIRECT("A37"))</f>
      </c>
      <c r="M37" s="85">
        <f ca="1">IF(INDIRECT("C37")="","",INDIRECT("C37"))</f>
      </c>
      <c r="N37" s="85">
        <f ca="1">IF(INDIRECT("D37")="","",INDIRECT("D37"))</f>
      </c>
      <c r="O37" s="85">
        <f ca="1">IF(INDIRECT("E37")="","",INDIRECT("E37"))</f>
      </c>
    </row>
    <row r="38" spans="1:15" ht="19.5" customHeight="1">
      <c r="A38" s="94"/>
      <c r="B38" s="95"/>
      <c r="C38" s="96"/>
      <c r="D38" s="97"/>
      <c r="E38" s="97"/>
      <c r="F38" s="94"/>
      <c r="G38" s="96"/>
      <c r="H38" s="67">
        <f>IF(C38="","",IF(ISERROR(VLOOKUP(C38,'女子複'!C:G,1,FALSE)),"","★"))</f>
      </c>
      <c r="I38" s="67">
        <f>IF(C38="","",IF(ISERROR(VLOOKUP(C38,'混合複'!C:G,1,FALSE)),"","★"))</f>
      </c>
      <c r="J38" s="67">
        <f t="shared" si="0"/>
      </c>
      <c r="L38" s="85">
        <f ca="1">IF(INDIRECT("A38")="","",INDIRECT("A38"))</f>
      </c>
      <c r="M38" s="85">
        <f ca="1">IF(INDIRECT("C38")="","",INDIRECT("C38"))</f>
      </c>
      <c r="N38" s="85">
        <f ca="1">IF(INDIRECT("D38")="","",INDIRECT("D38"))</f>
      </c>
      <c r="O38" s="85">
        <f ca="1">IF(INDIRECT("E38")="","",INDIRECT("E38"))</f>
      </c>
    </row>
    <row r="39" spans="1:15" ht="19.5" customHeight="1">
      <c r="A39" s="94"/>
      <c r="B39" s="95"/>
      <c r="C39" s="96"/>
      <c r="D39" s="97"/>
      <c r="E39" s="97"/>
      <c r="F39" s="94"/>
      <c r="G39" s="96"/>
      <c r="H39" s="67">
        <f>IF(C39="","",IF(ISERROR(VLOOKUP(C39,'女子複'!C:G,1,FALSE)),"","★"))</f>
      </c>
      <c r="I39" s="67">
        <f>IF(C39="","",IF(ISERROR(VLOOKUP(C39,'混合複'!C:G,1,FALSE)),"","★"))</f>
      </c>
      <c r="J39" s="67">
        <f t="shared" si="0"/>
      </c>
      <c r="L39" s="85">
        <f ca="1">IF(INDIRECT("A39")="","",INDIRECT("A39"))</f>
      </c>
      <c r="M39" s="85">
        <f ca="1">IF(INDIRECT("C39")="","",INDIRECT("C39"))</f>
      </c>
      <c r="N39" s="85">
        <f ca="1">IF(INDIRECT("D39")="","",INDIRECT("D39"))</f>
      </c>
      <c r="O39" s="85">
        <f ca="1">IF(INDIRECT("E39")="","",INDIRECT("E39"))</f>
      </c>
    </row>
    <row r="40" spans="1:15" ht="19.5" customHeight="1">
      <c r="A40" s="94"/>
      <c r="B40" s="95"/>
      <c r="C40" s="96"/>
      <c r="D40" s="97"/>
      <c r="E40" s="97"/>
      <c r="F40" s="94"/>
      <c r="G40" s="96"/>
      <c r="H40" s="67">
        <f>IF(C40="","",IF(ISERROR(VLOOKUP(C40,'女子複'!C:G,1,FALSE)),"","★"))</f>
      </c>
      <c r="I40" s="67">
        <f>IF(C40="","",IF(ISERROR(VLOOKUP(C40,'混合複'!C:G,1,FALSE)),"","★"))</f>
      </c>
      <c r="J40" s="67">
        <f t="shared" si="0"/>
      </c>
      <c r="L40" s="85">
        <f ca="1">IF(INDIRECT("A40")="","",INDIRECT("A40"))</f>
      </c>
      <c r="M40" s="85">
        <f ca="1">IF(INDIRECT("C40")="","",INDIRECT("C40"))</f>
      </c>
      <c r="N40" s="85">
        <f ca="1">IF(INDIRECT("D40")="","",INDIRECT("D40"))</f>
      </c>
      <c r="O40" s="85">
        <f ca="1">IF(INDIRECT("E40")="","",INDIRECT("E40"))</f>
      </c>
    </row>
    <row r="41" spans="1:15" ht="19.5" customHeight="1">
      <c r="A41" s="94"/>
      <c r="B41" s="95"/>
      <c r="C41" s="96"/>
      <c r="D41" s="97"/>
      <c r="E41" s="97"/>
      <c r="F41" s="94"/>
      <c r="G41" s="96"/>
      <c r="H41" s="67">
        <f>IF(C41="","",IF(ISERROR(VLOOKUP(C41,'女子複'!C:G,1,FALSE)),"","★"))</f>
      </c>
      <c r="I41" s="67">
        <f>IF(C41="","",IF(ISERROR(VLOOKUP(C41,'混合複'!C:G,1,FALSE)),"","★"))</f>
      </c>
      <c r="J41" s="67">
        <f t="shared" si="0"/>
      </c>
      <c r="L41" s="85">
        <f ca="1">IF(INDIRECT("A41")="","",INDIRECT("A41"))</f>
      </c>
      <c r="M41" s="85">
        <f ca="1">IF(INDIRECT("C41")="","",INDIRECT("C41"))</f>
      </c>
      <c r="N41" s="85">
        <f ca="1">IF(INDIRECT("D41")="","",INDIRECT("D41"))</f>
      </c>
      <c r="O41" s="85">
        <f ca="1">IF(INDIRECT("E41")="","",INDIRECT("E41"))</f>
      </c>
    </row>
    <row r="42" spans="1:15" ht="19.5" customHeight="1">
      <c r="A42" s="94"/>
      <c r="B42" s="95"/>
      <c r="C42" s="96"/>
      <c r="D42" s="97"/>
      <c r="E42" s="97"/>
      <c r="F42" s="94"/>
      <c r="G42" s="96"/>
      <c r="H42" s="67">
        <f>IF(C42="","",IF(ISERROR(VLOOKUP(C42,'女子複'!C:G,1,FALSE)),"","★"))</f>
      </c>
      <c r="I42" s="67">
        <f>IF(C42="","",IF(ISERROR(VLOOKUP(C42,'混合複'!C:G,1,FALSE)),"","★"))</f>
      </c>
      <c r="J42" s="67">
        <f t="shared" si="0"/>
      </c>
      <c r="L42" s="85">
        <f ca="1">IF(INDIRECT("A42")="","",INDIRECT("A42"))</f>
      </c>
      <c r="M42" s="85">
        <f ca="1">IF(INDIRECT("C42")="","",INDIRECT("C42"))</f>
      </c>
      <c r="N42" s="85">
        <f ca="1">IF(INDIRECT("D42")="","",INDIRECT("D42"))</f>
      </c>
      <c r="O42" s="85">
        <f ca="1">IF(INDIRECT("E42")="","",INDIRECT("E42"))</f>
      </c>
    </row>
    <row r="43" spans="1:15" ht="19.5" customHeight="1">
      <c r="A43" s="94"/>
      <c r="B43" s="95"/>
      <c r="C43" s="96"/>
      <c r="D43" s="97"/>
      <c r="E43" s="97"/>
      <c r="F43" s="94"/>
      <c r="G43" s="96"/>
      <c r="H43" s="67">
        <f>IF(C43="","",IF(ISERROR(VLOOKUP(C43,'女子複'!C:G,1,FALSE)),"","★"))</f>
      </c>
      <c r="I43" s="67">
        <f>IF(C43="","",IF(ISERROR(VLOOKUP(C43,'混合複'!C:G,1,FALSE)),"","★"))</f>
      </c>
      <c r="J43" s="67">
        <f t="shared" si="0"/>
      </c>
      <c r="L43" s="85">
        <f ca="1">IF(INDIRECT("A43")="","",INDIRECT("A43"))</f>
      </c>
      <c r="M43" s="85">
        <f ca="1">IF(INDIRECT("C43")="","",INDIRECT("C43"))</f>
      </c>
      <c r="N43" s="85">
        <f ca="1">IF(INDIRECT("D43")="","",INDIRECT("D43"))</f>
      </c>
      <c r="O43" s="85">
        <f ca="1">IF(INDIRECT("E43")="","",INDIRECT("E43"))</f>
      </c>
    </row>
    <row r="44" spans="1:15" ht="19.5" customHeight="1">
      <c r="A44" s="94"/>
      <c r="B44" s="95"/>
      <c r="C44" s="96"/>
      <c r="D44" s="97"/>
      <c r="E44" s="97"/>
      <c r="F44" s="94"/>
      <c r="G44" s="96"/>
      <c r="H44" s="67">
        <f>IF(C44="","",IF(ISERROR(VLOOKUP(C44,'女子複'!C:G,1,FALSE)),"","★"))</f>
      </c>
      <c r="I44" s="67">
        <f>IF(C44="","",IF(ISERROR(VLOOKUP(C44,'混合複'!C:G,1,FALSE)),"","★"))</f>
      </c>
      <c r="J44" s="67">
        <f t="shared" si="0"/>
      </c>
      <c r="L44" s="85">
        <f ca="1">IF(INDIRECT("A44")="","",INDIRECT("A44"))</f>
      </c>
      <c r="M44" s="85">
        <f ca="1">IF(INDIRECT("C44")="","",INDIRECT("C44"))</f>
      </c>
      <c r="N44" s="85">
        <f ca="1">IF(INDIRECT("D44")="","",INDIRECT("D44"))</f>
      </c>
      <c r="O44" s="85">
        <f ca="1">IF(INDIRECT("E44")="","",INDIRECT("E44"))</f>
      </c>
    </row>
    <row r="45" spans="1:15" ht="19.5" customHeight="1">
      <c r="A45" s="94"/>
      <c r="B45" s="95"/>
      <c r="C45" s="96"/>
      <c r="D45" s="97"/>
      <c r="E45" s="97"/>
      <c r="F45" s="94"/>
      <c r="G45" s="96"/>
      <c r="H45" s="67">
        <f>IF(C45="","",IF(ISERROR(VLOOKUP(C45,'女子複'!C:G,1,FALSE)),"","★"))</f>
      </c>
      <c r="I45" s="67">
        <f>IF(C45="","",IF(ISERROR(VLOOKUP(C45,'混合複'!C:G,1,FALSE)),"","★"))</f>
      </c>
      <c r="J45" s="67">
        <f t="shared" si="0"/>
      </c>
      <c r="L45" s="85">
        <f ca="1">IF(INDIRECT("A45")="","",INDIRECT("A45"))</f>
      </c>
      <c r="M45" s="85">
        <f ca="1">IF(INDIRECT("C45")="","",INDIRECT("C45"))</f>
      </c>
      <c r="N45" s="85">
        <f ca="1">IF(INDIRECT("D45")="","",INDIRECT("D45"))</f>
      </c>
      <c r="O45" s="85">
        <f ca="1">IF(INDIRECT("E45")="","",INDIRECT("E45"))</f>
      </c>
    </row>
    <row r="46" spans="1:15" ht="19.5" customHeight="1">
      <c r="A46" s="94"/>
      <c r="B46" s="95"/>
      <c r="C46" s="96"/>
      <c r="D46" s="97"/>
      <c r="E46" s="97"/>
      <c r="F46" s="94"/>
      <c r="G46" s="96"/>
      <c r="H46" s="67">
        <f>IF(C46="","",IF(ISERROR(VLOOKUP(C46,'女子複'!C:G,1,FALSE)),"","★"))</f>
      </c>
      <c r="I46" s="67">
        <f>IF(C46="","",IF(ISERROR(VLOOKUP(C46,'混合複'!C:G,1,FALSE)),"","★"))</f>
      </c>
      <c r="J46" s="67">
        <f t="shared" si="0"/>
      </c>
      <c r="L46" s="85">
        <f ca="1">IF(INDIRECT("A46")="","",INDIRECT("A46"))</f>
      </c>
      <c r="M46" s="85">
        <f ca="1">IF(INDIRECT("C46")="","",INDIRECT("C46"))</f>
      </c>
      <c r="N46" s="85">
        <f ca="1">IF(INDIRECT("D46")="","",INDIRECT("D46"))</f>
      </c>
      <c r="O46" s="85">
        <f ca="1">IF(INDIRECT("E46")="","",INDIRECT("E46"))</f>
      </c>
    </row>
    <row r="47" spans="1:15" ht="19.5" customHeight="1">
      <c r="A47" s="94"/>
      <c r="B47" s="95"/>
      <c r="C47" s="96"/>
      <c r="D47" s="97"/>
      <c r="E47" s="97"/>
      <c r="F47" s="94"/>
      <c r="G47" s="96"/>
      <c r="H47" s="67">
        <f>IF(C47="","",IF(ISERROR(VLOOKUP(C47,'女子複'!C:G,1,FALSE)),"","★"))</f>
      </c>
      <c r="I47" s="67">
        <f>IF(C47="","",IF(ISERROR(VLOOKUP(C47,'混合複'!C:G,1,FALSE)),"","★"))</f>
      </c>
      <c r="J47" s="67">
        <f t="shared" si="0"/>
      </c>
      <c r="L47" s="85">
        <f ca="1">IF(INDIRECT("A47")="","",INDIRECT("A47"))</f>
      </c>
      <c r="M47" s="85">
        <f ca="1">IF(INDIRECT("C47")="","",INDIRECT("C47"))</f>
      </c>
      <c r="N47" s="85">
        <f ca="1">IF(INDIRECT("D47")="","",INDIRECT("D47"))</f>
      </c>
      <c r="O47" s="85">
        <f ca="1">IF(INDIRECT("E47")="","",INDIRECT("E47"))</f>
      </c>
    </row>
    <row r="48" spans="1:15" ht="19.5" customHeight="1">
      <c r="A48" s="94"/>
      <c r="B48" s="95"/>
      <c r="C48" s="96"/>
      <c r="D48" s="97"/>
      <c r="E48" s="97"/>
      <c r="F48" s="94"/>
      <c r="G48" s="96"/>
      <c r="H48" s="67">
        <f>IF(C48="","",IF(ISERROR(VLOOKUP(C48,'女子複'!C:G,1,FALSE)),"","★"))</f>
      </c>
      <c r="I48" s="67">
        <f>IF(C48="","",IF(ISERROR(VLOOKUP(C48,'混合複'!C:G,1,FALSE)),"","★"))</f>
      </c>
      <c r="J48" s="67">
        <f t="shared" si="0"/>
      </c>
      <c r="L48" s="85">
        <f ca="1">IF(INDIRECT("A48")="","",INDIRECT("A48"))</f>
      </c>
      <c r="M48" s="85">
        <f ca="1">IF(INDIRECT("C48")="","",INDIRECT("C48"))</f>
      </c>
      <c r="N48" s="85">
        <f ca="1">IF(INDIRECT("D48")="","",INDIRECT("D48"))</f>
      </c>
      <c r="O48" s="85">
        <f ca="1">IF(INDIRECT("E48")="","",INDIRECT("E48"))</f>
      </c>
    </row>
    <row r="49" spans="1:15" ht="19.5" customHeight="1">
      <c r="A49" s="94"/>
      <c r="B49" s="95"/>
      <c r="C49" s="96"/>
      <c r="D49" s="97"/>
      <c r="E49" s="97"/>
      <c r="F49" s="94"/>
      <c r="G49" s="96"/>
      <c r="H49" s="67">
        <f>IF(C49="","",IF(ISERROR(VLOOKUP(C49,'女子複'!C:G,1,FALSE)),"","★"))</f>
      </c>
      <c r="I49" s="67">
        <f>IF(C49="","",IF(ISERROR(VLOOKUP(C49,'混合複'!C:G,1,FALSE)),"","★"))</f>
      </c>
      <c r="J49" s="67">
        <f t="shared" si="0"/>
      </c>
      <c r="L49" s="85">
        <f ca="1">IF(INDIRECT("A49")="","",INDIRECT("A49"))</f>
      </c>
      <c r="M49" s="85">
        <f ca="1">IF(INDIRECT("C49")="","",INDIRECT("C49"))</f>
      </c>
      <c r="N49" s="85">
        <f ca="1">IF(INDIRECT("D49")="","",INDIRECT("D49"))</f>
      </c>
      <c r="O49" s="85">
        <f ca="1">IF(INDIRECT("E49")="","",INDIRECT("E49"))</f>
      </c>
    </row>
    <row r="50" spans="1:15" ht="19.5" customHeight="1">
      <c r="A50" s="94"/>
      <c r="B50" s="95"/>
      <c r="C50" s="96"/>
      <c r="D50" s="97"/>
      <c r="E50" s="97"/>
      <c r="F50" s="94"/>
      <c r="G50" s="96"/>
      <c r="H50" s="67">
        <f>IF(C50="","",IF(ISERROR(VLOOKUP(C50,'女子複'!C:G,1,FALSE)),"","★"))</f>
      </c>
      <c r="I50" s="67">
        <f>IF(C50="","",IF(ISERROR(VLOOKUP(C50,'混合複'!C:G,1,FALSE)),"","★"))</f>
      </c>
      <c r="J50" s="67">
        <f t="shared" si="0"/>
      </c>
      <c r="L50" s="85">
        <f ca="1">IF(INDIRECT("A50")="","",INDIRECT("A50"))</f>
      </c>
      <c r="M50" s="85">
        <f ca="1">IF(INDIRECT("C50")="","",INDIRECT("C50"))</f>
      </c>
      <c r="N50" s="85">
        <f ca="1">IF(INDIRECT("D50")="","",INDIRECT("D50"))</f>
      </c>
      <c r="O50" s="85">
        <f ca="1">IF(INDIRECT("E50")="","",INDIRECT("E50"))</f>
      </c>
    </row>
    <row r="51" spans="1:15" ht="19.5" customHeight="1">
      <c r="A51" s="94"/>
      <c r="B51" s="95"/>
      <c r="C51" s="96"/>
      <c r="D51" s="97"/>
      <c r="E51" s="97"/>
      <c r="F51" s="94"/>
      <c r="G51" s="96"/>
      <c r="H51" s="67">
        <f>IF(C51="","",IF(ISERROR(VLOOKUP(C51,'女子複'!C:G,1,FALSE)),"","★"))</f>
      </c>
      <c r="I51" s="67">
        <f>IF(C51="","",IF(ISERROR(VLOOKUP(C51,'混合複'!C:G,1,FALSE)),"","★"))</f>
      </c>
      <c r="J51" s="67">
        <f t="shared" si="0"/>
      </c>
      <c r="L51" s="85">
        <f ca="1">IF(INDIRECT("A51")="","",INDIRECT("A51"))</f>
      </c>
      <c r="M51" s="85">
        <f ca="1">IF(INDIRECT("C51")="","",INDIRECT("C51"))</f>
      </c>
      <c r="N51" s="85">
        <f ca="1">IF(INDIRECT("D51")="","",INDIRECT("D51"))</f>
      </c>
      <c r="O51" s="85">
        <f ca="1">IF(INDIRECT("E51")="","",INDIRECT("E51"))</f>
      </c>
    </row>
    <row r="52" spans="1:15" ht="19.5" customHeight="1">
      <c r="A52" s="94"/>
      <c r="B52" s="95"/>
      <c r="C52" s="96"/>
      <c r="D52" s="97"/>
      <c r="E52" s="97"/>
      <c r="F52" s="94"/>
      <c r="G52" s="96"/>
      <c r="H52" s="67">
        <f>IF(C52="","",IF(ISERROR(VLOOKUP(C52,'女子複'!C:G,1,FALSE)),"","★"))</f>
      </c>
      <c r="I52" s="67">
        <f>IF(C52="","",IF(ISERROR(VLOOKUP(C52,'混合複'!C:G,1,FALSE)),"","★"))</f>
      </c>
      <c r="J52" s="67">
        <f t="shared" si="0"/>
      </c>
      <c r="L52" s="85">
        <f ca="1">IF(INDIRECT("A52")="","",INDIRECT("A52"))</f>
      </c>
      <c r="M52" s="85">
        <f ca="1">IF(INDIRECT("C52")="","",INDIRECT("C52"))</f>
      </c>
      <c r="N52" s="85">
        <f ca="1">IF(INDIRECT("D52")="","",INDIRECT("D52"))</f>
      </c>
      <c r="O52" s="85">
        <f ca="1">IF(INDIRECT("E52")="","",INDIRECT("E52"))</f>
      </c>
    </row>
    <row r="53" spans="1:15" ht="19.5" customHeight="1">
      <c r="A53" s="94"/>
      <c r="B53" s="95"/>
      <c r="C53" s="96"/>
      <c r="D53" s="97"/>
      <c r="E53" s="97"/>
      <c r="F53" s="94"/>
      <c r="G53" s="96"/>
      <c r="H53" s="67">
        <f>IF(C53="","",IF(ISERROR(VLOOKUP(C53,'女子複'!C:G,1,FALSE)),"","★"))</f>
      </c>
      <c r="I53" s="67">
        <f>IF(C53="","",IF(ISERROR(VLOOKUP(C53,'混合複'!C:G,1,FALSE)),"","★"))</f>
      </c>
      <c r="J53" s="67">
        <f t="shared" si="0"/>
      </c>
      <c r="L53" s="85">
        <f ca="1">IF(INDIRECT("A53")="","",INDIRECT("A53"))</f>
      </c>
      <c r="M53" s="85">
        <f ca="1">IF(INDIRECT("C53")="","",INDIRECT("C53"))</f>
      </c>
      <c r="N53" s="85">
        <f ca="1">IF(INDIRECT("D53")="","",INDIRECT("D53"))</f>
      </c>
      <c r="O53" s="85">
        <f ca="1">IF(INDIRECT("E53")="","",INDIRECT("E53"))</f>
      </c>
    </row>
    <row r="54" spans="1:15" ht="19.5" customHeight="1">
      <c r="A54" s="94"/>
      <c r="B54" s="95"/>
      <c r="C54" s="96"/>
      <c r="D54" s="97"/>
      <c r="E54" s="97"/>
      <c r="F54" s="94"/>
      <c r="G54" s="96"/>
      <c r="H54" s="67">
        <f>IF(C54="","",IF(ISERROR(VLOOKUP(C54,'女子複'!C:G,1,FALSE)),"","★"))</f>
      </c>
      <c r="I54" s="67">
        <f>IF(C54="","",IF(ISERROR(VLOOKUP(C54,'混合複'!C:G,1,FALSE)),"","★"))</f>
      </c>
      <c r="J54" s="67">
        <f t="shared" si="0"/>
      </c>
      <c r="L54" s="85">
        <f ca="1">IF(INDIRECT("A54")="","",INDIRECT("A54"))</f>
      </c>
      <c r="M54" s="85">
        <f ca="1">IF(INDIRECT("C54")="","",INDIRECT("C54"))</f>
      </c>
      <c r="N54" s="85">
        <f ca="1">IF(INDIRECT("D54")="","",INDIRECT("D54"))</f>
      </c>
      <c r="O54" s="85">
        <f ca="1">IF(INDIRECT("E54")="","",INDIRECT("E54"))</f>
      </c>
    </row>
    <row r="55" spans="1:15" ht="19.5" customHeight="1">
      <c r="A55" s="94"/>
      <c r="B55" s="95"/>
      <c r="C55" s="96"/>
      <c r="D55" s="97"/>
      <c r="E55" s="97"/>
      <c r="F55" s="94"/>
      <c r="G55" s="96"/>
      <c r="H55" s="67">
        <f>IF(C55="","",IF(ISERROR(VLOOKUP(C55,'女子複'!C:G,1,FALSE)),"","★"))</f>
      </c>
      <c r="I55" s="67">
        <f>IF(C55="","",IF(ISERROR(VLOOKUP(C55,'混合複'!C:G,1,FALSE)),"","★"))</f>
      </c>
      <c r="J55" s="67">
        <f t="shared" si="0"/>
      </c>
      <c r="L55" s="85">
        <f ca="1">IF(INDIRECT("A55")="","",INDIRECT("A55"))</f>
      </c>
      <c r="M55" s="85">
        <f ca="1">IF(INDIRECT("C55")="","",INDIRECT("C55"))</f>
      </c>
      <c r="N55" s="85">
        <f ca="1">IF(INDIRECT("D55")="","",INDIRECT("D55"))</f>
      </c>
      <c r="O55" s="85">
        <f ca="1">IF(INDIRECT("E55")="","",INDIRECT("E55"))</f>
      </c>
    </row>
    <row r="56" spans="1:15" ht="19.5" customHeight="1">
      <c r="A56" s="94"/>
      <c r="B56" s="95"/>
      <c r="C56" s="96"/>
      <c r="D56" s="97"/>
      <c r="E56" s="97"/>
      <c r="F56" s="94"/>
      <c r="G56" s="96"/>
      <c r="H56" s="67">
        <f>IF(C56="","",IF(ISERROR(VLOOKUP(C56,'女子複'!C:G,1,FALSE)),"","★"))</f>
      </c>
      <c r="I56" s="67">
        <f>IF(C56="","",IF(ISERROR(VLOOKUP(C56,'混合複'!C:G,1,FALSE)),"","★"))</f>
      </c>
      <c r="J56" s="67">
        <f t="shared" si="0"/>
      </c>
      <c r="L56" s="85">
        <f ca="1">IF(INDIRECT("A56")="","",INDIRECT("A56"))</f>
      </c>
      <c r="M56" s="85">
        <f ca="1">IF(INDIRECT("C56")="","",INDIRECT("C56"))</f>
      </c>
      <c r="N56" s="85">
        <f ca="1">IF(INDIRECT("D56")="","",INDIRECT("D56"))</f>
      </c>
      <c r="O56" s="85">
        <f ca="1">IF(INDIRECT("E56")="","",INDIRECT("E56"))</f>
      </c>
    </row>
    <row r="57" spans="1:15" ht="19.5" customHeight="1">
      <c r="A57" s="94"/>
      <c r="B57" s="95"/>
      <c r="C57" s="96"/>
      <c r="D57" s="97"/>
      <c r="E57" s="97"/>
      <c r="F57" s="94"/>
      <c r="G57" s="96"/>
      <c r="H57" s="67">
        <f>IF(C57="","",IF(ISERROR(VLOOKUP(C57,'女子複'!C:G,1,FALSE)),"","★"))</f>
      </c>
      <c r="I57" s="67">
        <f>IF(C57="","",IF(ISERROR(VLOOKUP(C57,'混合複'!C:G,1,FALSE)),"","★"))</f>
      </c>
      <c r="J57" s="67">
        <f t="shared" si="0"/>
      </c>
      <c r="L57" s="85">
        <f ca="1">IF(INDIRECT("A57")="","",INDIRECT("A57"))</f>
      </c>
      <c r="M57" s="85">
        <f ca="1">IF(INDIRECT("C57")="","",INDIRECT("C57"))</f>
      </c>
      <c r="N57" s="85">
        <f ca="1">IF(INDIRECT("D57")="","",INDIRECT("D57"))</f>
      </c>
      <c r="O57" s="85">
        <f ca="1">IF(INDIRECT("E57")="","",INDIRECT("E57"))</f>
      </c>
    </row>
    <row r="58" spans="1:15" ht="19.5" customHeight="1">
      <c r="A58" s="94"/>
      <c r="B58" s="95"/>
      <c r="C58" s="96"/>
      <c r="D58" s="97"/>
      <c r="E58" s="97"/>
      <c r="F58" s="94"/>
      <c r="G58" s="96"/>
      <c r="H58" s="67">
        <f>IF(C58="","",IF(ISERROR(VLOOKUP(C58,'女子複'!C:G,1,FALSE)),"","★"))</f>
      </c>
      <c r="I58" s="67">
        <f>IF(C58="","",IF(ISERROR(VLOOKUP(C58,'混合複'!C:G,1,FALSE)),"","★"))</f>
      </c>
      <c r="J58" s="67">
        <f t="shared" si="0"/>
      </c>
      <c r="L58" s="85">
        <f ca="1">IF(INDIRECT("A58")="","",INDIRECT("A58"))</f>
      </c>
      <c r="M58" s="85">
        <f ca="1">IF(INDIRECT("C58")="","",INDIRECT("C58"))</f>
      </c>
      <c r="N58" s="85">
        <f ca="1">IF(INDIRECT("D58")="","",INDIRECT("D58"))</f>
      </c>
      <c r="O58" s="85">
        <f ca="1">IF(INDIRECT("E58")="","",INDIRECT("E58"))</f>
      </c>
    </row>
    <row r="59" spans="1:15" ht="19.5" customHeight="1">
      <c r="A59" s="94"/>
      <c r="B59" s="95"/>
      <c r="C59" s="96"/>
      <c r="D59" s="97"/>
      <c r="E59" s="97"/>
      <c r="F59" s="94"/>
      <c r="G59" s="96"/>
      <c r="H59" s="67">
        <f>IF(C59="","",IF(ISERROR(VLOOKUP(C59,'女子複'!C:G,1,FALSE)),"","★"))</f>
      </c>
      <c r="I59" s="67">
        <f>IF(C59="","",IF(ISERROR(VLOOKUP(C59,'混合複'!C:G,1,FALSE)),"","★"))</f>
      </c>
      <c r="J59" s="67">
        <f t="shared" si="0"/>
      </c>
      <c r="L59" s="85">
        <f ca="1">IF(INDIRECT("A59")="","",INDIRECT("A59"))</f>
      </c>
      <c r="M59" s="85">
        <f ca="1">IF(INDIRECT("C59")="","",INDIRECT("C59"))</f>
      </c>
      <c r="N59" s="85">
        <f ca="1">IF(INDIRECT("D59")="","",INDIRECT("D59"))</f>
      </c>
      <c r="O59" s="85">
        <f ca="1">IF(INDIRECT("E59")="","",INDIRECT("E59"))</f>
      </c>
    </row>
    <row r="60" spans="1:15" ht="19.5" customHeight="1">
      <c r="A60" s="94"/>
      <c r="B60" s="95"/>
      <c r="C60" s="96"/>
      <c r="D60" s="97"/>
      <c r="E60" s="97"/>
      <c r="F60" s="94"/>
      <c r="G60" s="96"/>
      <c r="H60" s="67">
        <f>IF(C60="","",IF(ISERROR(VLOOKUP(C60,'女子複'!C:G,1,FALSE)),"","★"))</f>
      </c>
      <c r="I60" s="67">
        <f>IF(C60="","",IF(ISERROR(VLOOKUP(C60,'混合複'!C:G,1,FALSE)),"","★"))</f>
      </c>
      <c r="J60" s="67">
        <f t="shared" si="0"/>
      </c>
      <c r="L60" s="85">
        <f ca="1">IF(INDIRECT("A60")="","",INDIRECT("A60"))</f>
      </c>
      <c r="M60" s="85">
        <f ca="1">IF(INDIRECT("C60")="","",INDIRECT("C60"))</f>
      </c>
      <c r="N60" s="85">
        <f ca="1">IF(INDIRECT("D60")="","",INDIRECT("D60"))</f>
      </c>
      <c r="O60" s="85">
        <f ca="1">IF(INDIRECT("E60")="","",INDIRECT("E60"))</f>
      </c>
    </row>
    <row r="61" spans="1:15" ht="19.5" customHeight="1">
      <c r="A61" s="94"/>
      <c r="B61" s="95"/>
      <c r="C61" s="96"/>
      <c r="D61" s="97"/>
      <c r="E61" s="97"/>
      <c r="F61" s="94"/>
      <c r="G61" s="96"/>
      <c r="H61" s="67">
        <f>IF(C61="","",IF(ISERROR(VLOOKUP(C61,'女子複'!C:G,1,FALSE)),"","★"))</f>
      </c>
      <c r="I61" s="67">
        <f>IF(C61="","",IF(ISERROR(VLOOKUP(C61,'混合複'!C:G,1,FALSE)),"","★"))</f>
      </c>
      <c r="J61" s="67">
        <f t="shared" si="0"/>
      </c>
      <c r="L61" s="85">
        <f ca="1">IF(INDIRECT("A61")="","",INDIRECT("A61"))</f>
      </c>
      <c r="M61" s="85">
        <f ca="1">IF(INDIRECT("C61")="","",INDIRECT("C61"))</f>
      </c>
      <c r="N61" s="85">
        <f ca="1">IF(INDIRECT("D61")="","",INDIRECT("D61"))</f>
      </c>
      <c r="O61" s="85">
        <f ca="1">IF(INDIRECT("E61")="","",INDIRECT("E61"))</f>
      </c>
    </row>
    <row r="62" spans="1:15" ht="19.5" customHeight="1">
      <c r="A62" s="94"/>
      <c r="B62" s="95"/>
      <c r="C62" s="96"/>
      <c r="D62" s="97"/>
      <c r="E62" s="97"/>
      <c r="F62" s="94"/>
      <c r="G62" s="96"/>
      <c r="H62" s="67">
        <f>IF(C62="","",IF(ISERROR(VLOOKUP(C62,'女子複'!C:G,1,FALSE)),"","★"))</f>
      </c>
      <c r="I62" s="67">
        <f>IF(C62="","",IF(ISERROR(VLOOKUP(C62,'混合複'!C:G,1,FALSE)),"","★"))</f>
      </c>
      <c r="J62" s="67">
        <f t="shared" si="0"/>
      </c>
      <c r="L62" s="85">
        <f ca="1">IF(INDIRECT("A62")="","",INDIRECT("A62"))</f>
      </c>
      <c r="M62" s="85">
        <f ca="1">IF(INDIRECT("C62")="","",INDIRECT("C62"))</f>
      </c>
      <c r="N62" s="85">
        <f ca="1">IF(INDIRECT("D62")="","",INDIRECT("D62"))</f>
      </c>
      <c r="O62" s="85">
        <f ca="1">IF(INDIRECT("E62")="","",INDIRECT("E62"))</f>
      </c>
    </row>
    <row r="63" spans="1:15" ht="19.5" customHeight="1">
      <c r="A63" s="94"/>
      <c r="B63" s="95"/>
      <c r="C63" s="96"/>
      <c r="D63" s="97"/>
      <c r="E63" s="97"/>
      <c r="F63" s="94"/>
      <c r="G63" s="96"/>
      <c r="H63" s="67">
        <f>IF(C63="","",IF(ISERROR(VLOOKUP(C63,'女子複'!C:G,1,FALSE)),"","★"))</f>
      </c>
      <c r="I63" s="67">
        <f>IF(C63="","",IF(ISERROR(VLOOKUP(C63,'混合複'!C:G,1,FALSE)),"","★"))</f>
      </c>
      <c r="J63" s="67">
        <f t="shared" si="0"/>
      </c>
      <c r="L63" s="85">
        <f ca="1">IF(INDIRECT("A63")="","",INDIRECT("A63"))</f>
      </c>
      <c r="M63" s="85">
        <f ca="1">IF(INDIRECT("C63")="","",INDIRECT("C63"))</f>
      </c>
      <c r="N63" s="85">
        <f ca="1">IF(INDIRECT("D63")="","",INDIRECT("D63"))</f>
      </c>
      <c r="O63" s="85">
        <f ca="1">IF(INDIRECT("E63")="","",INDIRECT("E63"))</f>
      </c>
    </row>
    <row r="64" spans="1:15" ht="19.5" customHeight="1">
      <c r="A64" s="94"/>
      <c r="B64" s="95"/>
      <c r="C64" s="96"/>
      <c r="D64" s="97"/>
      <c r="E64" s="97"/>
      <c r="F64" s="94"/>
      <c r="G64" s="96"/>
      <c r="H64" s="67">
        <f>IF(C64="","",IF(ISERROR(VLOOKUP(C64,'女子複'!C:G,1,FALSE)),"","★"))</f>
      </c>
      <c r="I64" s="67">
        <f>IF(C64="","",IF(ISERROR(VLOOKUP(C64,'混合複'!C:G,1,FALSE)),"","★"))</f>
      </c>
      <c r="J64" s="67">
        <f t="shared" si="0"/>
      </c>
      <c r="L64" s="85">
        <f ca="1">IF(INDIRECT("A64")="","",INDIRECT("A64"))</f>
      </c>
      <c r="M64" s="85">
        <f ca="1">IF(INDIRECT("C64")="","",INDIRECT("C64"))</f>
      </c>
      <c r="N64" s="85">
        <f ca="1">IF(INDIRECT("D64")="","",INDIRECT("D64"))</f>
      </c>
      <c r="O64" s="85">
        <f ca="1">IF(INDIRECT("E64")="","",INDIRECT("E64"))</f>
      </c>
    </row>
    <row r="65" spans="1:15" ht="19.5" customHeight="1">
      <c r="A65" s="94"/>
      <c r="B65" s="95"/>
      <c r="C65" s="96"/>
      <c r="D65" s="97"/>
      <c r="E65" s="97"/>
      <c r="F65" s="94"/>
      <c r="G65" s="96"/>
      <c r="H65" s="67">
        <f>IF(C65="","",IF(ISERROR(VLOOKUP(C65,'女子複'!C:G,1,FALSE)),"","★"))</f>
      </c>
      <c r="I65" s="67">
        <f>IF(C65="","",IF(ISERROR(VLOOKUP(C65,'混合複'!C:G,1,FALSE)),"","★"))</f>
      </c>
      <c r="J65" s="67">
        <f t="shared" si="0"/>
      </c>
      <c r="L65" s="85">
        <f ca="1">IF(INDIRECT("A65")="","",INDIRECT("A65"))</f>
      </c>
      <c r="M65" s="85">
        <f ca="1">IF(INDIRECT("C65")="","",INDIRECT("C65"))</f>
      </c>
      <c r="N65" s="85">
        <f ca="1">IF(INDIRECT("D65")="","",INDIRECT("D65"))</f>
      </c>
      <c r="O65" s="85">
        <f ca="1">IF(INDIRECT("E65")="","",INDIRECT("E65"))</f>
      </c>
    </row>
    <row r="66" spans="1:15" ht="19.5" customHeight="1">
      <c r="A66" s="94"/>
      <c r="B66" s="95"/>
      <c r="C66" s="96"/>
      <c r="D66" s="97"/>
      <c r="E66" s="97"/>
      <c r="F66" s="94"/>
      <c r="G66" s="96"/>
      <c r="H66" s="67">
        <f>IF(C66="","",IF(ISERROR(VLOOKUP(C66,'女子複'!C:G,1,FALSE)),"","★"))</f>
      </c>
      <c r="I66" s="67">
        <f>IF(C66="","",IF(ISERROR(VLOOKUP(C66,'混合複'!C:G,1,FALSE)),"","★"))</f>
      </c>
      <c r="J66" s="67">
        <f t="shared" si="0"/>
      </c>
      <c r="L66" s="85">
        <f ca="1">IF(INDIRECT("A66")="","",INDIRECT("A66"))</f>
      </c>
      <c r="M66" s="85">
        <f ca="1">IF(INDIRECT("C66")="","",INDIRECT("C66"))</f>
      </c>
      <c r="N66" s="85">
        <f ca="1">IF(INDIRECT("D66")="","",INDIRECT("D66"))</f>
      </c>
      <c r="O66" s="85">
        <f ca="1">IF(INDIRECT("E66")="","",INDIRECT("E66"))</f>
      </c>
    </row>
    <row r="67" spans="1:15" ht="19.5" customHeight="1">
      <c r="A67" s="94"/>
      <c r="B67" s="95"/>
      <c r="C67" s="96"/>
      <c r="D67" s="97"/>
      <c r="E67" s="97"/>
      <c r="F67" s="94"/>
      <c r="G67" s="96"/>
      <c r="H67" s="67">
        <f>IF(C67="","",IF(ISERROR(VLOOKUP(C67,'女子複'!C:G,1,FALSE)),"","★"))</f>
      </c>
      <c r="I67" s="67">
        <f>IF(C67="","",IF(ISERROR(VLOOKUP(C67,'混合複'!C:G,1,FALSE)),"","★"))</f>
      </c>
      <c r="J67" s="67">
        <f t="shared" si="0"/>
      </c>
      <c r="L67" s="85">
        <f ca="1">IF(INDIRECT("A67")="","",INDIRECT("A67"))</f>
      </c>
      <c r="M67" s="85">
        <f ca="1">IF(INDIRECT("C67")="","",INDIRECT("C67"))</f>
      </c>
      <c r="N67" s="85">
        <f ca="1">IF(INDIRECT("D67")="","",INDIRECT("D67"))</f>
      </c>
      <c r="O67" s="85">
        <f ca="1">IF(INDIRECT("E67")="","",INDIRECT("E67"))</f>
      </c>
    </row>
    <row r="68" spans="1:15" ht="19.5" customHeight="1">
      <c r="A68" s="94"/>
      <c r="B68" s="95"/>
      <c r="C68" s="96"/>
      <c r="D68" s="97"/>
      <c r="E68" s="97"/>
      <c r="F68" s="94"/>
      <c r="G68" s="96"/>
      <c r="H68" s="67">
        <f>IF(C68="","",IF(ISERROR(VLOOKUP(C68,'女子複'!C:G,1,FALSE)),"","★"))</f>
      </c>
      <c r="I68" s="67">
        <f>IF(C68="","",IF(ISERROR(VLOOKUP(C68,'混合複'!C:G,1,FALSE)),"","★"))</f>
      </c>
      <c r="J68" s="67">
        <f t="shared" si="0"/>
      </c>
      <c r="L68" s="85">
        <f ca="1">IF(INDIRECT("A68")="","",INDIRECT("A68"))</f>
      </c>
      <c r="M68" s="85">
        <f ca="1">IF(INDIRECT("C68")="","",INDIRECT("C68"))</f>
      </c>
      <c r="N68" s="85">
        <f ca="1">IF(INDIRECT("D68")="","",INDIRECT("D68"))</f>
      </c>
      <c r="O68" s="85">
        <f ca="1">IF(INDIRECT("E68")="","",INDIRECT("E68"))</f>
      </c>
    </row>
    <row r="69" spans="1:15" ht="19.5" customHeight="1">
      <c r="A69" s="94"/>
      <c r="B69" s="95"/>
      <c r="C69" s="96"/>
      <c r="D69" s="97"/>
      <c r="E69" s="97"/>
      <c r="F69" s="94"/>
      <c r="G69" s="96"/>
      <c r="H69" s="67">
        <f>IF(C69="","",IF(ISERROR(VLOOKUP(C69,'女子複'!C:G,1,FALSE)),"","★"))</f>
      </c>
      <c r="I69" s="67">
        <f>IF(C69="","",IF(ISERROR(VLOOKUP(C69,'混合複'!C:G,1,FALSE)),"","★"))</f>
      </c>
      <c r="J69" s="67">
        <f t="shared" si="0"/>
      </c>
      <c r="L69" s="85">
        <f ca="1">IF(INDIRECT("A69")="","",INDIRECT("A69"))</f>
      </c>
      <c r="M69" s="85">
        <f ca="1">IF(INDIRECT("C69")="","",INDIRECT("C69"))</f>
      </c>
      <c r="N69" s="85">
        <f ca="1">IF(INDIRECT("D69")="","",INDIRECT("D69"))</f>
      </c>
      <c r="O69" s="85">
        <f ca="1">IF(INDIRECT("E69")="","",INDIRECT("E69"))</f>
      </c>
    </row>
    <row r="70" spans="1:15" ht="19.5" customHeight="1">
      <c r="A70" s="94"/>
      <c r="B70" s="95"/>
      <c r="C70" s="96"/>
      <c r="D70" s="97"/>
      <c r="E70" s="97"/>
      <c r="F70" s="94"/>
      <c r="G70" s="96"/>
      <c r="H70" s="67">
        <f>IF(C70="","",IF(ISERROR(VLOOKUP(C70,'女子複'!C:G,1,FALSE)),"","★"))</f>
      </c>
      <c r="I70" s="67">
        <f>IF(C70="","",IF(ISERROR(VLOOKUP(C70,'混合複'!C:G,1,FALSE)),"","★"))</f>
      </c>
      <c r="J70" s="67">
        <f t="shared" si="0"/>
      </c>
      <c r="L70" s="85">
        <f ca="1">IF(INDIRECT("A70")="","",INDIRECT("A70"))</f>
      </c>
      <c r="M70" s="85">
        <f ca="1">IF(INDIRECT("C70")="","",INDIRECT("C70"))</f>
      </c>
      <c r="N70" s="85">
        <f ca="1">IF(INDIRECT("D70")="","",INDIRECT("D70"))</f>
      </c>
      <c r="O70" s="85">
        <f ca="1">IF(INDIRECT("E70")="","",INDIRECT("E70"))</f>
      </c>
    </row>
    <row r="71" spans="1:15" ht="19.5" customHeight="1">
      <c r="A71" s="94"/>
      <c r="B71" s="95"/>
      <c r="C71" s="96"/>
      <c r="D71" s="97"/>
      <c r="E71" s="97"/>
      <c r="F71" s="94"/>
      <c r="G71" s="96"/>
      <c r="H71" s="67">
        <f>IF(C71="","",IF(ISERROR(VLOOKUP(C71,'女子複'!C:G,1,FALSE)),"","★"))</f>
      </c>
      <c r="I71" s="67">
        <f>IF(C71="","",IF(ISERROR(VLOOKUP(C71,'混合複'!C:G,1,FALSE)),"","★"))</f>
      </c>
      <c r="J71" s="67">
        <f t="shared" si="0"/>
      </c>
      <c r="L71" s="85">
        <f ca="1">IF(INDIRECT("A71")="","",INDIRECT("A71"))</f>
      </c>
      <c r="M71" s="85">
        <f ca="1">IF(INDIRECT("C71")="","",INDIRECT("C71"))</f>
      </c>
      <c r="N71" s="85">
        <f ca="1">IF(INDIRECT("D71")="","",INDIRECT("D71"))</f>
      </c>
      <c r="O71" s="85">
        <f ca="1">IF(INDIRECT("E71")="","",INDIRECT("E71"))</f>
      </c>
    </row>
    <row r="72" spans="1:15" ht="19.5" customHeight="1">
      <c r="A72" s="94"/>
      <c r="B72" s="95"/>
      <c r="C72" s="96"/>
      <c r="D72" s="97"/>
      <c r="E72" s="97"/>
      <c r="F72" s="94"/>
      <c r="G72" s="96"/>
      <c r="H72" s="67">
        <f>IF(C72="","",IF(ISERROR(VLOOKUP(C72,'女子複'!C:G,1,FALSE)),"","★"))</f>
      </c>
      <c r="I72" s="67">
        <f>IF(C72="","",IF(ISERROR(VLOOKUP(C72,'混合複'!C:G,1,FALSE)),"","★"))</f>
      </c>
      <c r="J72" s="67">
        <f t="shared" si="0"/>
      </c>
      <c r="L72" s="85">
        <f ca="1">IF(INDIRECT("A72")="","",INDIRECT("A72"))</f>
      </c>
      <c r="M72" s="85">
        <f ca="1">IF(INDIRECT("C72")="","",INDIRECT("C72"))</f>
      </c>
      <c r="N72" s="85">
        <f ca="1">IF(INDIRECT("D72")="","",INDIRECT("D72"))</f>
      </c>
      <c r="O72" s="85">
        <f ca="1">IF(INDIRECT("E72")="","",INDIRECT("E72"))</f>
      </c>
    </row>
    <row r="73" spans="1:15" ht="19.5" customHeight="1">
      <c r="A73" s="94"/>
      <c r="B73" s="95"/>
      <c r="C73" s="96"/>
      <c r="D73" s="97"/>
      <c r="E73" s="97"/>
      <c r="F73" s="94"/>
      <c r="G73" s="96"/>
      <c r="H73" s="67">
        <f>IF(C73="","",IF(ISERROR(VLOOKUP(C73,'女子複'!C:G,1,FALSE)),"","★"))</f>
      </c>
      <c r="I73" s="67">
        <f>IF(C73="","",IF(ISERROR(VLOOKUP(C73,'混合複'!C:G,1,FALSE)),"","★"))</f>
      </c>
      <c r="J73" s="67">
        <f aca="true" t="shared" si="1" ref="J73:J80">IF(H73="","",IF(I73="★","◎",""))</f>
      </c>
      <c r="L73" s="85">
        <f ca="1">IF(INDIRECT("A73")="","",INDIRECT("A73"))</f>
      </c>
      <c r="M73" s="85">
        <f ca="1">IF(INDIRECT("C73")="","",INDIRECT("C73"))</f>
      </c>
      <c r="N73" s="85">
        <f ca="1">IF(INDIRECT("D73")="","",INDIRECT("D73"))</f>
      </c>
      <c r="O73" s="85">
        <f ca="1">IF(INDIRECT("E73")="","",INDIRECT("E73"))</f>
      </c>
    </row>
    <row r="74" spans="1:15" ht="19.5" customHeight="1">
      <c r="A74" s="94"/>
      <c r="B74" s="95"/>
      <c r="C74" s="96"/>
      <c r="D74" s="97"/>
      <c r="E74" s="97"/>
      <c r="F74" s="94"/>
      <c r="G74" s="96"/>
      <c r="H74" s="67">
        <f>IF(C74="","",IF(ISERROR(VLOOKUP(C74,'女子複'!C:G,1,FALSE)),"","★"))</f>
      </c>
      <c r="I74" s="67">
        <f>IF(C74="","",IF(ISERROR(VLOOKUP(C74,'混合複'!C:G,1,FALSE)),"","★"))</f>
      </c>
      <c r="J74" s="67">
        <f t="shared" si="1"/>
      </c>
      <c r="L74" s="85">
        <f ca="1">IF(INDIRECT("A74")="","",INDIRECT("A74"))</f>
      </c>
      <c r="M74" s="85">
        <f ca="1">IF(INDIRECT("C74")="","",INDIRECT("C74"))</f>
      </c>
      <c r="N74" s="85">
        <f ca="1">IF(INDIRECT("D74")="","",INDIRECT("D74"))</f>
      </c>
      <c r="O74" s="85">
        <f ca="1">IF(INDIRECT("E74")="","",INDIRECT("E74"))</f>
      </c>
    </row>
    <row r="75" spans="1:15" ht="19.5" customHeight="1">
      <c r="A75" s="94"/>
      <c r="B75" s="95"/>
      <c r="C75" s="96"/>
      <c r="D75" s="97"/>
      <c r="E75" s="97"/>
      <c r="F75" s="94"/>
      <c r="G75" s="96"/>
      <c r="H75" s="67">
        <f>IF(C75="","",IF(ISERROR(VLOOKUP(C75,'女子複'!C:G,1,FALSE)),"","★"))</f>
      </c>
      <c r="I75" s="67">
        <f>IF(C75="","",IF(ISERROR(VLOOKUP(C75,'混合複'!C:G,1,FALSE)),"","★"))</f>
      </c>
      <c r="J75" s="67">
        <f t="shared" si="1"/>
      </c>
      <c r="L75" s="85">
        <f ca="1">IF(INDIRECT("A75")="","",INDIRECT("A75"))</f>
      </c>
      <c r="M75" s="85">
        <f ca="1">IF(INDIRECT("C75")="","",INDIRECT("C75"))</f>
      </c>
      <c r="N75" s="85">
        <f ca="1">IF(INDIRECT("D75")="","",INDIRECT("D75"))</f>
      </c>
      <c r="O75" s="85">
        <f ca="1">IF(INDIRECT("E75")="","",INDIRECT("E75"))</f>
      </c>
    </row>
    <row r="76" spans="1:15" ht="19.5" customHeight="1">
      <c r="A76" s="94"/>
      <c r="B76" s="95"/>
      <c r="C76" s="96"/>
      <c r="D76" s="97"/>
      <c r="E76" s="97"/>
      <c r="F76" s="94"/>
      <c r="G76" s="96"/>
      <c r="H76" s="67">
        <f>IF(C76="","",IF(ISERROR(VLOOKUP(C76,'女子複'!C:G,1,FALSE)),"","★"))</f>
      </c>
      <c r="I76" s="67">
        <f>IF(C76="","",IF(ISERROR(VLOOKUP(C76,'混合複'!C:G,1,FALSE)),"","★"))</f>
      </c>
      <c r="J76" s="67">
        <f t="shared" si="1"/>
      </c>
      <c r="L76" s="85">
        <f ca="1">IF(INDIRECT("A76")="","",INDIRECT("A76"))</f>
      </c>
      <c r="M76" s="85">
        <f ca="1">IF(INDIRECT("C76")="","",INDIRECT("C76"))</f>
      </c>
      <c r="N76" s="85">
        <f ca="1">IF(INDIRECT("D76")="","",INDIRECT("D76"))</f>
      </c>
      <c r="O76" s="85">
        <f ca="1">IF(INDIRECT("E76")="","",INDIRECT("E76"))</f>
      </c>
    </row>
    <row r="77" spans="1:15" ht="19.5" customHeight="1">
      <c r="A77" s="94"/>
      <c r="B77" s="95"/>
      <c r="C77" s="96"/>
      <c r="D77" s="97"/>
      <c r="E77" s="97"/>
      <c r="F77" s="94"/>
      <c r="G77" s="96"/>
      <c r="H77" s="67">
        <f>IF(C77="","",IF(ISERROR(VLOOKUP(C77,'女子複'!C:G,1,FALSE)),"","★"))</f>
      </c>
      <c r="I77" s="67">
        <f>IF(C77="","",IF(ISERROR(VLOOKUP(C77,'混合複'!C:G,1,FALSE)),"","★"))</f>
      </c>
      <c r="J77" s="67">
        <f t="shared" si="1"/>
      </c>
      <c r="L77" s="85">
        <f ca="1">IF(INDIRECT("A77")="","",INDIRECT("A77"))</f>
      </c>
      <c r="M77" s="85">
        <f ca="1">IF(INDIRECT("C77")="","",INDIRECT("C77"))</f>
      </c>
      <c r="N77" s="85">
        <f ca="1">IF(INDIRECT("D77")="","",INDIRECT("D77"))</f>
      </c>
      <c r="O77" s="85">
        <f ca="1">IF(INDIRECT("E77")="","",INDIRECT("E77"))</f>
      </c>
    </row>
    <row r="78" spans="1:15" ht="19.5" customHeight="1">
      <c r="A78" s="94"/>
      <c r="B78" s="95"/>
      <c r="C78" s="96"/>
      <c r="D78" s="97"/>
      <c r="E78" s="97"/>
      <c r="F78" s="94"/>
      <c r="G78" s="96"/>
      <c r="H78" s="67">
        <f>IF(C78="","",IF(ISERROR(VLOOKUP(C78,'女子複'!C:G,1,FALSE)),"","★"))</f>
      </c>
      <c r="I78" s="67">
        <f>IF(C78="","",IF(ISERROR(VLOOKUP(C78,'混合複'!C:G,1,FALSE)),"","★"))</f>
      </c>
      <c r="J78" s="67">
        <f t="shared" si="1"/>
      </c>
      <c r="L78" s="85">
        <f ca="1">IF(INDIRECT("A78")="","",INDIRECT("A78"))</f>
      </c>
      <c r="M78" s="85">
        <f ca="1">IF(INDIRECT("C78")="","",INDIRECT("C78"))</f>
      </c>
      <c r="N78" s="85">
        <f ca="1">IF(INDIRECT("D78")="","",INDIRECT("D78"))</f>
      </c>
      <c r="O78" s="85">
        <f ca="1">IF(INDIRECT("E78")="","",INDIRECT("E78"))</f>
      </c>
    </row>
    <row r="79" spans="1:15" ht="19.5" customHeight="1">
      <c r="A79" s="94"/>
      <c r="B79" s="95"/>
      <c r="C79" s="96"/>
      <c r="D79" s="97"/>
      <c r="E79" s="97"/>
      <c r="F79" s="94"/>
      <c r="G79" s="96"/>
      <c r="H79" s="67">
        <f>IF(C79="","",IF(ISERROR(VLOOKUP(C79,'女子複'!C:G,1,FALSE)),"","★"))</f>
      </c>
      <c r="I79" s="67">
        <f>IF(C79="","",IF(ISERROR(VLOOKUP(C79,'混合複'!C:G,1,FALSE)),"","★"))</f>
      </c>
      <c r="J79" s="67">
        <f t="shared" si="1"/>
      </c>
      <c r="L79" s="85">
        <f ca="1">IF(INDIRECT("A79")="","",INDIRECT("A79"))</f>
      </c>
      <c r="M79" s="85">
        <f ca="1">IF(INDIRECT("C79")="","",INDIRECT("C79"))</f>
      </c>
      <c r="N79" s="85">
        <f ca="1">IF(INDIRECT("D79")="","",INDIRECT("D79"))</f>
      </c>
      <c r="O79" s="85">
        <f ca="1">IF(INDIRECT("E79")="","",INDIRECT("E79"))</f>
      </c>
    </row>
    <row r="80" spans="1:15" ht="19.5" customHeight="1">
      <c r="A80" s="94"/>
      <c r="B80" s="95"/>
      <c r="C80" s="96"/>
      <c r="D80" s="97"/>
      <c r="E80" s="97"/>
      <c r="F80" s="94"/>
      <c r="G80" s="96"/>
      <c r="H80" s="67">
        <f>IF(C80="","",IF(ISERROR(VLOOKUP(C80,'女子複'!C:G,1,FALSE)),"","★"))</f>
      </c>
      <c r="I80" s="67">
        <f>IF(C80="","",IF(ISERROR(VLOOKUP(C80,'混合複'!C:G,1,FALSE)),"","★"))</f>
      </c>
      <c r="J80" s="67">
        <f t="shared" si="1"/>
      </c>
      <c r="L80" s="85">
        <f ca="1">IF(INDIRECT("A80")="","",INDIRECT("A80"))</f>
      </c>
      <c r="M80" s="85">
        <f ca="1">IF(INDIRECT("C80")="","",INDIRECT("C80"))</f>
      </c>
      <c r="N80" s="85">
        <f ca="1">IF(INDIRECT("D80")="","",INDIRECT("D80"))</f>
      </c>
      <c r="O80" s="85">
        <f ca="1">IF(INDIRECT("E80")="","",INDIRECT("E80"))</f>
      </c>
    </row>
  </sheetData>
  <sheetProtection sheet="1" objects="1" scenarios="1"/>
  <mergeCells count="5">
    <mergeCell ref="A6:F6"/>
    <mergeCell ref="A4:G4"/>
    <mergeCell ref="E1:G3"/>
    <mergeCell ref="A5:D5"/>
    <mergeCell ref="E5:G5"/>
  </mergeCells>
  <dataValidations count="2">
    <dataValidation type="list" allowBlank="1" showInputMessage="1" showErrorMessage="1" sqref="A81:A65536">
      <formula1>"Ａ,Ｂ,Ａ（高校以下）,Ｂ（高校以下）,Ｃ（高校以下）"</formula1>
    </dataValidation>
    <dataValidation type="list" allowBlank="1" showInputMessage="1" showErrorMessage="1" sqref="A8:A80">
      <formula1>"Ａ,Ａ（高校以下）,Ｃ（高校以下）"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80"/>
  <sheetViews>
    <sheetView workbookViewId="0" topLeftCell="A1">
      <selection activeCell="A8" sqref="A8:A9"/>
    </sheetView>
  </sheetViews>
  <sheetFormatPr defaultColWidth="9.00390625" defaultRowHeight="19.5" customHeight="1"/>
  <cols>
    <col min="1" max="1" width="14.125" style="38" customWidth="1"/>
    <col min="2" max="2" width="6.125" style="38" customWidth="1"/>
    <col min="3" max="3" width="16.625" style="47" customWidth="1"/>
    <col min="4" max="4" width="15.125" style="48" customWidth="1"/>
    <col min="5" max="5" width="10.625" style="48" customWidth="1"/>
    <col min="6" max="6" width="9.125" style="38" customWidth="1"/>
    <col min="7" max="7" width="12.625" style="47" customWidth="1"/>
    <col min="8" max="8" width="4.625" style="67" customWidth="1"/>
    <col min="9" max="9" width="4.625" style="69" customWidth="1"/>
    <col min="10" max="10" width="4.625" style="67" customWidth="1"/>
    <col min="12" max="15" width="9.00390625" style="84" customWidth="1"/>
  </cols>
  <sheetData>
    <row r="1" spans="1:15" s="22" customFormat="1" ht="15.75" customHeight="1">
      <c r="A1" s="27"/>
      <c r="B1" s="28" t="s">
        <v>72</v>
      </c>
      <c r="C1" s="41" t="s">
        <v>73</v>
      </c>
      <c r="D1" s="41" t="s">
        <v>74</v>
      </c>
      <c r="E1" s="46">
        <v>40</v>
      </c>
      <c r="F1" s="27">
        <v>50</v>
      </c>
      <c r="G1" s="83">
        <v>60</v>
      </c>
      <c r="H1" s="67"/>
      <c r="I1" s="67"/>
      <c r="J1" s="67"/>
      <c r="L1" s="84"/>
      <c r="M1" s="84"/>
      <c r="N1" s="84"/>
      <c r="O1" s="84"/>
    </row>
    <row r="2" spans="1:15" s="22" customFormat="1" ht="15.75" customHeight="1">
      <c r="A2" s="27" t="s">
        <v>58</v>
      </c>
      <c r="B2" s="29">
        <f>COUNTIF(A:A,"Ａ")</f>
        <v>0</v>
      </c>
      <c r="C2" s="42">
        <f>COUNTIF(A:A,"Ｂ")</f>
        <v>0</v>
      </c>
      <c r="D2" s="44"/>
      <c r="E2" s="42">
        <f>COUNTIF(A:A,"40歳以上複")</f>
        <v>0</v>
      </c>
      <c r="F2" s="30">
        <f>COUNTIF(A:A,"50歳以上複")</f>
        <v>0</v>
      </c>
      <c r="G2" s="30">
        <f>COUNTIF(A:A,"60歳以上複")</f>
        <v>0</v>
      </c>
      <c r="H2" s="67"/>
      <c r="I2" s="67"/>
      <c r="J2" s="67"/>
      <c r="L2" s="84"/>
      <c r="M2" s="84"/>
      <c r="N2" s="84"/>
      <c r="O2" s="84"/>
    </row>
    <row r="3" spans="1:15" s="22" customFormat="1" ht="15.75" customHeight="1">
      <c r="A3" s="27" t="s">
        <v>102</v>
      </c>
      <c r="B3" s="29">
        <f>COUNTIF(A:A,"Ａ（高校以下）")</f>
        <v>0</v>
      </c>
      <c r="C3" s="42">
        <f>COUNTIF(A:A,"Ｂ（高校以下）")</f>
        <v>0</v>
      </c>
      <c r="D3" s="42">
        <f>COUNTIF(A:A,"Ｃ（高校以下）")</f>
        <v>0</v>
      </c>
      <c r="E3" s="44"/>
      <c r="F3" s="40"/>
      <c r="G3" s="44"/>
      <c r="H3" s="67"/>
      <c r="I3" s="67"/>
      <c r="J3" s="67"/>
      <c r="L3" s="84"/>
      <c r="M3" s="84"/>
      <c r="N3" s="84"/>
      <c r="O3" s="84"/>
    </row>
    <row r="4" spans="1:15" s="22" customFormat="1" ht="69.75" customHeight="1">
      <c r="A4" s="208" t="s">
        <v>100</v>
      </c>
      <c r="B4" s="209"/>
      <c r="C4" s="209"/>
      <c r="D4" s="209"/>
      <c r="E4" s="209"/>
      <c r="F4" s="209"/>
      <c r="G4" s="210"/>
      <c r="H4" s="68" t="s">
        <v>95</v>
      </c>
      <c r="I4" s="68" t="s">
        <v>92</v>
      </c>
      <c r="J4" s="68" t="s">
        <v>94</v>
      </c>
      <c r="L4" s="84"/>
      <c r="M4" s="84"/>
      <c r="N4" s="84"/>
      <c r="O4" s="84"/>
    </row>
    <row r="5" spans="1:15" s="22" customFormat="1" ht="29.25" customHeight="1">
      <c r="A5" s="204">
        <f>IF('申込用紙'!B2="","",'申込用紙'!B2)</f>
      </c>
      <c r="B5" s="204"/>
      <c r="C5" s="204"/>
      <c r="D5" s="204"/>
      <c r="E5" s="205">
        <f>IF('申込用紙'!G2="","",'申込用紙'!G2)</f>
      </c>
      <c r="F5" s="205"/>
      <c r="G5" s="205"/>
      <c r="H5" s="67">
        <f>COUNTIF(H8:H80,"★")</f>
        <v>0</v>
      </c>
      <c r="I5" s="67">
        <f>COUNTIF(I8:I80,"★")</f>
        <v>0</v>
      </c>
      <c r="J5" s="67">
        <f>COUNTIF(J8:J80,"◎")</f>
        <v>0</v>
      </c>
      <c r="L5" s="84"/>
      <c r="M5" s="84"/>
      <c r="N5" s="84"/>
      <c r="O5" s="84"/>
    </row>
    <row r="6" spans="1:15" s="22" customFormat="1" ht="39" customHeight="1">
      <c r="A6" s="191" t="s">
        <v>134</v>
      </c>
      <c r="B6" s="192"/>
      <c r="C6" s="192"/>
      <c r="D6" s="192"/>
      <c r="E6" s="192"/>
      <c r="F6" s="192"/>
      <c r="G6" s="45" t="s">
        <v>63</v>
      </c>
      <c r="H6" s="67"/>
      <c r="I6" s="67"/>
      <c r="J6" s="67"/>
      <c r="L6" s="84"/>
      <c r="M6" s="84"/>
      <c r="N6" s="84"/>
      <c r="O6" s="84"/>
    </row>
    <row r="7" spans="1:15" s="22" customFormat="1" ht="25.5" customHeight="1">
      <c r="A7" s="31" t="s">
        <v>48</v>
      </c>
      <c r="B7" s="31" t="s">
        <v>64</v>
      </c>
      <c r="C7" s="43" t="s">
        <v>49</v>
      </c>
      <c r="D7" s="43" t="s">
        <v>70</v>
      </c>
      <c r="E7" s="43" t="s">
        <v>69</v>
      </c>
      <c r="F7" s="32" t="s">
        <v>53</v>
      </c>
      <c r="G7" s="43" t="s">
        <v>50</v>
      </c>
      <c r="H7" s="67"/>
      <c r="I7" s="67"/>
      <c r="J7" s="67"/>
      <c r="L7" s="84"/>
      <c r="M7" s="84"/>
      <c r="N7" s="84"/>
      <c r="O7" s="84"/>
    </row>
    <row r="8" spans="1:15" s="22" customFormat="1" ht="19.5" customHeight="1">
      <c r="A8" s="206"/>
      <c r="B8" s="206"/>
      <c r="C8" s="99"/>
      <c r="D8" s="100"/>
      <c r="E8" s="100"/>
      <c r="F8" s="98"/>
      <c r="G8" s="99"/>
      <c r="H8" s="67">
        <f>IF(C8="","",IF(ISERROR(VLOOKUP(C8,'男子単'!C:G,1,FALSE)),"","★"))</f>
      </c>
      <c r="I8" s="67">
        <f>IF(C8="","",IF(ISERROR(VLOOKUP(C8,'混合複'!C:G,1,FALSE)),"","★"))</f>
      </c>
      <c r="J8" s="67">
        <f>IF(H8="","",IF(I8="★","◎",""))</f>
      </c>
      <c r="L8" s="85">
        <f ca="1">IF(INDIRECT("A8")="","",INDIRECT("A8"))</f>
      </c>
      <c r="M8" s="85">
        <f ca="1">IF(INDIRECT("C8")="","",INDIRECT("C8"))</f>
      </c>
      <c r="N8" s="85">
        <f ca="1">IF(INDIRECT("D8")="","",INDIRECT("D8"))</f>
      </c>
      <c r="O8" s="85">
        <f ca="1">IF(INDIRECT("E8")="","",INDIRECT("E8"))</f>
      </c>
    </row>
    <row r="9" spans="1:15" s="22" customFormat="1" ht="19.5" customHeight="1">
      <c r="A9" s="207"/>
      <c r="B9" s="207"/>
      <c r="C9" s="101"/>
      <c r="D9" s="102"/>
      <c r="E9" s="102"/>
      <c r="F9" s="103"/>
      <c r="G9" s="101"/>
      <c r="H9" s="67">
        <f>IF(C9="","",IF(ISERROR(VLOOKUP(C9,'男子単'!C:G,1,FALSE)),"","★"))</f>
      </c>
      <c r="I9" s="67">
        <f>IF(C9="","",IF(ISERROR(VLOOKUP(C9,'混合複'!C:G,1,FALSE)),"","★"))</f>
      </c>
      <c r="J9" s="67">
        <f aca="true" t="shared" si="0" ref="J9:J72">IF(H9="","",IF(I9="★","◎",""))</f>
      </c>
      <c r="L9" s="85">
        <f>IF(L8="","",L8)</f>
      </c>
      <c r="M9" s="85">
        <f ca="1">IF(INDIRECT("C9")="","",INDIRECT("C9"))</f>
      </c>
      <c r="N9" s="85">
        <f ca="1">IF(INDIRECT("D9")="","",INDIRECT("D9"))</f>
      </c>
      <c r="O9" s="85">
        <f ca="1">IF(INDIRECT("E9")="","",INDIRECT("E9"))</f>
      </c>
    </row>
    <row r="10" spans="1:15" ht="19.5" customHeight="1">
      <c r="A10" s="206"/>
      <c r="B10" s="206"/>
      <c r="C10" s="99"/>
      <c r="D10" s="100"/>
      <c r="E10" s="100"/>
      <c r="F10" s="98"/>
      <c r="G10" s="99"/>
      <c r="H10" s="67">
        <f>IF(C10="","",IF(ISERROR(VLOOKUP(C10,'男子単'!C:G,1,FALSE)),"","★"))</f>
      </c>
      <c r="I10" s="67">
        <f>IF(C10="","",IF(ISERROR(VLOOKUP(C10,'混合複'!C:G,1,FALSE)),"","★"))</f>
      </c>
      <c r="J10" s="67">
        <f t="shared" si="0"/>
      </c>
      <c r="L10" s="85">
        <f ca="1">IF(INDIRECT("A10")="","",INDIRECT("A10"))</f>
      </c>
      <c r="M10" s="85">
        <f ca="1">IF(INDIRECT("C10")="","",INDIRECT("C10"))</f>
      </c>
      <c r="N10" s="85">
        <f ca="1">IF(INDIRECT("D10")="","",INDIRECT("D10"))</f>
      </c>
      <c r="O10" s="85">
        <f ca="1">IF(INDIRECT("E10")="","",INDIRECT("E10"))</f>
      </c>
    </row>
    <row r="11" spans="1:15" ht="19.5" customHeight="1">
      <c r="A11" s="207"/>
      <c r="B11" s="207"/>
      <c r="C11" s="101"/>
      <c r="D11" s="102"/>
      <c r="E11" s="102"/>
      <c r="F11" s="103"/>
      <c r="G11" s="101"/>
      <c r="H11" s="67">
        <f>IF(C11="","",IF(ISERROR(VLOOKUP(C11,'男子単'!C:G,1,FALSE)),"","★"))</f>
      </c>
      <c r="I11" s="67">
        <f>IF(C11="","",IF(ISERROR(VLOOKUP(C11,'混合複'!C:G,1,FALSE)),"","★"))</f>
      </c>
      <c r="J11" s="67">
        <f t="shared" si="0"/>
      </c>
      <c r="L11" s="85">
        <f>IF(L10="","",L10)</f>
      </c>
      <c r="M11" s="85">
        <f ca="1">IF(INDIRECT("C11")="","",INDIRECT("C11"))</f>
      </c>
      <c r="N11" s="85">
        <f ca="1">IF(INDIRECT("D11")="","",INDIRECT("D11"))</f>
      </c>
      <c r="O11" s="85">
        <f ca="1">IF(INDIRECT("E11")="","",INDIRECT("E11"))</f>
      </c>
    </row>
    <row r="12" spans="1:15" ht="19.5" customHeight="1">
      <c r="A12" s="206"/>
      <c r="B12" s="206"/>
      <c r="C12" s="99"/>
      <c r="D12" s="100"/>
      <c r="E12" s="100"/>
      <c r="F12" s="98"/>
      <c r="G12" s="99"/>
      <c r="H12" s="67">
        <f>IF(C12="","",IF(ISERROR(VLOOKUP(C12,'男子単'!C:G,1,FALSE)),"","★"))</f>
      </c>
      <c r="I12" s="67">
        <f>IF(C12="","",IF(ISERROR(VLOOKUP(C12,'混合複'!C:G,1,FALSE)),"","★"))</f>
      </c>
      <c r="J12" s="67">
        <f t="shared" si="0"/>
      </c>
      <c r="L12" s="85">
        <f ca="1">IF(INDIRECT("A12")="","",INDIRECT("A12"))</f>
      </c>
      <c r="M12" s="85">
        <f ca="1">IF(INDIRECT("C12")="","",INDIRECT("C12"))</f>
      </c>
      <c r="N12" s="85">
        <f ca="1">IF(INDIRECT("D12")="","",INDIRECT("D12"))</f>
      </c>
      <c r="O12" s="85">
        <f ca="1">IF(INDIRECT("E12")="","",INDIRECT("E12"))</f>
      </c>
    </row>
    <row r="13" spans="1:15" ht="19.5" customHeight="1">
      <c r="A13" s="207"/>
      <c r="B13" s="207"/>
      <c r="C13" s="101"/>
      <c r="D13" s="102"/>
      <c r="E13" s="102"/>
      <c r="F13" s="103"/>
      <c r="G13" s="101"/>
      <c r="H13" s="67">
        <f>IF(C13="","",IF(ISERROR(VLOOKUP(C13,'男子単'!C:G,1,FALSE)),"","★"))</f>
      </c>
      <c r="I13" s="67">
        <f>IF(C13="","",IF(ISERROR(VLOOKUP(C13,'混合複'!C:G,1,FALSE)),"","★"))</f>
      </c>
      <c r="J13" s="67">
        <f t="shared" si="0"/>
      </c>
      <c r="L13" s="85">
        <f>IF(L12="","",L12)</f>
      </c>
      <c r="M13" s="85">
        <f ca="1">IF(INDIRECT("C13")="","",INDIRECT("C13"))</f>
      </c>
      <c r="N13" s="85">
        <f ca="1">IF(INDIRECT("D13")="","",INDIRECT("D13"))</f>
      </c>
      <c r="O13" s="85">
        <f ca="1">IF(INDIRECT("E13")="","",INDIRECT("E13"))</f>
      </c>
    </row>
    <row r="14" spans="1:15" ht="19.5" customHeight="1">
      <c r="A14" s="206"/>
      <c r="B14" s="206"/>
      <c r="C14" s="99"/>
      <c r="D14" s="100"/>
      <c r="E14" s="100"/>
      <c r="F14" s="98"/>
      <c r="G14" s="99"/>
      <c r="H14" s="67">
        <f>IF(C14="","",IF(ISERROR(VLOOKUP(C14,'男子単'!C:G,1,FALSE)),"","★"))</f>
      </c>
      <c r="I14" s="67">
        <f>IF(C14="","",IF(ISERROR(VLOOKUP(C14,'混合複'!C:G,1,FALSE)),"","★"))</f>
      </c>
      <c r="J14" s="67">
        <f t="shared" si="0"/>
      </c>
      <c r="L14" s="85">
        <f ca="1">IF(INDIRECT("A14")="","",INDIRECT("A14"))</f>
      </c>
      <c r="M14" s="85">
        <f ca="1">IF(INDIRECT("C14")="","",INDIRECT("C14"))</f>
      </c>
      <c r="N14" s="85">
        <f ca="1">IF(INDIRECT("D14")="","",INDIRECT("D14"))</f>
      </c>
      <c r="O14" s="85">
        <f ca="1">IF(INDIRECT("E14")="","",INDIRECT("E14"))</f>
      </c>
    </row>
    <row r="15" spans="1:15" ht="19.5" customHeight="1">
      <c r="A15" s="207"/>
      <c r="B15" s="207"/>
      <c r="C15" s="101"/>
      <c r="D15" s="102"/>
      <c r="E15" s="102"/>
      <c r="F15" s="103"/>
      <c r="G15" s="101"/>
      <c r="H15" s="67">
        <f>IF(C15="","",IF(ISERROR(VLOOKUP(C15,'男子単'!C:G,1,FALSE)),"","★"))</f>
      </c>
      <c r="I15" s="67">
        <f>IF(C15="","",IF(ISERROR(VLOOKUP(C15,'混合複'!C:G,1,FALSE)),"","★"))</f>
      </c>
      <c r="J15" s="67">
        <f t="shared" si="0"/>
      </c>
      <c r="L15" s="85">
        <f>IF(L14="","",L14)</f>
      </c>
      <c r="M15" s="85">
        <f ca="1">IF(INDIRECT("C15")="","",INDIRECT("C15"))</f>
      </c>
      <c r="N15" s="85">
        <f ca="1">IF(INDIRECT("D15")="","",INDIRECT("D15"))</f>
      </c>
      <c r="O15" s="85">
        <f ca="1">IF(INDIRECT("E15")="","",INDIRECT("E15"))</f>
      </c>
    </row>
    <row r="16" spans="1:15" ht="19.5" customHeight="1">
      <c r="A16" s="206"/>
      <c r="B16" s="206"/>
      <c r="C16" s="99"/>
      <c r="D16" s="100"/>
      <c r="E16" s="100"/>
      <c r="F16" s="98"/>
      <c r="G16" s="99"/>
      <c r="H16" s="67">
        <f>IF(C16="","",IF(ISERROR(VLOOKUP(C16,'男子単'!C:G,1,FALSE)),"","★"))</f>
      </c>
      <c r="I16" s="67">
        <f>IF(C16="","",IF(ISERROR(VLOOKUP(C16,'混合複'!C:G,1,FALSE)),"","★"))</f>
      </c>
      <c r="J16" s="67">
        <f t="shared" si="0"/>
      </c>
      <c r="L16" s="85">
        <f ca="1">IF(INDIRECT("A16")="","",INDIRECT("A16"))</f>
      </c>
      <c r="M16" s="85">
        <f ca="1">IF(INDIRECT("C16")="","",INDIRECT("C16"))</f>
      </c>
      <c r="N16" s="85">
        <f ca="1">IF(INDIRECT("D16")="","",INDIRECT("D16"))</f>
      </c>
      <c r="O16" s="85">
        <f ca="1">IF(INDIRECT("E16")="","",INDIRECT("E16"))</f>
      </c>
    </row>
    <row r="17" spans="1:15" ht="19.5" customHeight="1">
      <c r="A17" s="207"/>
      <c r="B17" s="207"/>
      <c r="C17" s="101"/>
      <c r="D17" s="102"/>
      <c r="E17" s="102"/>
      <c r="F17" s="103"/>
      <c r="G17" s="101"/>
      <c r="H17" s="67">
        <f>IF(C17="","",IF(ISERROR(VLOOKUP(C17,'男子単'!C:G,1,FALSE)),"","★"))</f>
      </c>
      <c r="I17" s="67">
        <f>IF(C17="","",IF(ISERROR(VLOOKUP(C17,'混合複'!C:G,1,FALSE)),"","★"))</f>
      </c>
      <c r="J17" s="67">
        <f t="shared" si="0"/>
      </c>
      <c r="L17" s="85">
        <f>IF(L16="","",L16)</f>
      </c>
      <c r="M17" s="85">
        <f ca="1">IF(INDIRECT("C17")="","",INDIRECT("C17"))</f>
      </c>
      <c r="N17" s="85">
        <f ca="1">IF(INDIRECT("D17")="","",INDIRECT("D17"))</f>
      </c>
      <c r="O17" s="85">
        <f ca="1">IF(INDIRECT("E17")="","",INDIRECT("E17"))</f>
      </c>
    </row>
    <row r="18" spans="1:15" ht="19.5" customHeight="1">
      <c r="A18" s="206"/>
      <c r="B18" s="206"/>
      <c r="C18" s="99"/>
      <c r="D18" s="100"/>
      <c r="E18" s="100"/>
      <c r="F18" s="98"/>
      <c r="G18" s="99"/>
      <c r="H18" s="67">
        <f>IF(C18="","",IF(ISERROR(VLOOKUP(C18,'男子単'!C:G,1,FALSE)),"","★"))</f>
      </c>
      <c r="I18" s="67">
        <f>IF(C18="","",IF(ISERROR(VLOOKUP(C18,'混合複'!C:G,1,FALSE)),"","★"))</f>
      </c>
      <c r="J18" s="67">
        <f t="shared" si="0"/>
      </c>
      <c r="L18" s="85">
        <f ca="1">IF(INDIRECT("A18")="","",INDIRECT("A18"))</f>
      </c>
      <c r="M18" s="85">
        <f ca="1">IF(INDIRECT("C18")="","",INDIRECT("C18"))</f>
      </c>
      <c r="N18" s="85">
        <f ca="1">IF(INDIRECT("D18")="","",INDIRECT("D18"))</f>
      </c>
      <c r="O18" s="85">
        <f ca="1">IF(INDIRECT("E18")="","",INDIRECT("E18"))</f>
      </c>
    </row>
    <row r="19" spans="1:15" ht="19.5" customHeight="1">
      <c r="A19" s="207"/>
      <c r="B19" s="207"/>
      <c r="C19" s="101"/>
      <c r="D19" s="102"/>
      <c r="E19" s="102"/>
      <c r="F19" s="103"/>
      <c r="G19" s="101"/>
      <c r="H19" s="67">
        <f>IF(C19="","",IF(ISERROR(VLOOKUP(C19,'男子単'!C:G,1,FALSE)),"","★"))</f>
      </c>
      <c r="I19" s="67">
        <f>IF(C19="","",IF(ISERROR(VLOOKUP(C19,'混合複'!C:G,1,FALSE)),"","★"))</f>
      </c>
      <c r="J19" s="67">
        <f t="shared" si="0"/>
      </c>
      <c r="L19" s="85">
        <f>IF(L18="","",L18)</f>
      </c>
      <c r="M19" s="85">
        <f ca="1">IF(INDIRECT("C19")="","",INDIRECT("C19"))</f>
      </c>
      <c r="N19" s="85">
        <f ca="1">IF(INDIRECT("D19")="","",INDIRECT("D19"))</f>
      </c>
      <c r="O19" s="85">
        <f ca="1">IF(INDIRECT("E19")="","",INDIRECT("E19"))</f>
      </c>
    </row>
    <row r="20" spans="1:15" ht="19.5" customHeight="1">
      <c r="A20" s="206"/>
      <c r="B20" s="206"/>
      <c r="C20" s="99"/>
      <c r="D20" s="100"/>
      <c r="E20" s="100"/>
      <c r="F20" s="98"/>
      <c r="G20" s="99"/>
      <c r="H20" s="67">
        <f>IF(C20="","",IF(ISERROR(VLOOKUP(C20,'男子単'!C:G,1,FALSE)),"","★"))</f>
      </c>
      <c r="I20" s="67">
        <f>IF(C20="","",IF(ISERROR(VLOOKUP(C20,'混合複'!C:G,1,FALSE)),"","★"))</f>
      </c>
      <c r="J20" s="67">
        <f t="shared" si="0"/>
      </c>
      <c r="L20" s="85">
        <f ca="1">IF(INDIRECT("A20")="","",INDIRECT("A20"))</f>
      </c>
      <c r="M20" s="85">
        <f ca="1">IF(INDIRECT("C20")="","",INDIRECT("C20"))</f>
      </c>
      <c r="N20" s="85">
        <f ca="1">IF(INDIRECT("D20")="","",INDIRECT("D20"))</f>
      </c>
      <c r="O20" s="85">
        <f ca="1">IF(INDIRECT("E20")="","",INDIRECT("E20"))</f>
      </c>
    </row>
    <row r="21" spans="1:15" ht="19.5" customHeight="1">
      <c r="A21" s="207"/>
      <c r="B21" s="207"/>
      <c r="C21" s="101"/>
      <c r="D21" s="102"/>
      <c r="E21" s="102"/>
      <c r="F21" s="103"/>
      <c r="G21" s="101"/>
      <c r="H21" s="67">
        <f>IF(C21="","",IF(ISERROR(VLOOKUP(C21,'男子単'!C:G,1,FALSE)),"","★"))</f>
      </c>
      <c r="I21" s="67">
        <f>IF(C21="","",IF(ISERROR(VLOOKUP(C21,'混合複'!C:G,1,FALSE)),"","★"))</f>
      </c>
      <c r="J21" s="67">
        <f t="shared" si="0"/>
      </c>
      <c r="L21" s="85">
        <f>IF(L20="","",L20)</f>
      </c>
      <c r="M21" s="85">
        <f ca="1">IF(INDIRECT("C21")="","",INDIRECT("C21"))</f>
      </c>
      <c r="N21" s="85">
        <f ca="1">IF(INDIRECT("D21")="","",INDIRECT("D21"))</f>
      </c>
      <c r="O21" s="85">
        <f ca="1">IF(INDIRECT("E21")="","",INDIRECT("E21"))</f>
      </c>
    </row>
    <row r="22" spans="1:15" ht="19.5" customHeight="1">
      <c r="A22" s="206"/>
      <c r="B22" s="206"/>
      <c r="C22" s="99"/>
      <c r="D22" s="100"/>
      <c r="E22" s="100"/>
      <c r="F22" s="98"/>
      <c r="G22" s="99"/>
      <c r="H22" s="67">
        <f>IF(C22="","",IF(ISERROR(VLOOKUP(C22,'男子単'!C:G,1,FALSE)),"","★"))</f>
      </c>
      <c r="I22" s="67">
        <f>IF(C22="","",IF(ISERROR(VLOOKUP(C22,'混合複'!C:G,1,FALSE)),"","★"))</f>
      </c>
      <c r="J22" s="67">
        <f t="shared" si="0"/>
      </c>
      <c r="L22" s="85">
        <f ca="1">IF(INDIRECT("A22")="","",INDIRECT("A22"))</f>
      </c>
      <c r="M22" s="85">
        <f ca="1">IF(INDIRECT("C22")="","",INDIRECT("C22"))</f>
      </c>
      <c r="N22" s="85">
        <f ca="1">IF(INDIRECT("D22")="","",INDIRECT("D22"))</f>
      </c>
      <c r="O22" s="85">
        <f ca="1">IF(INDIRECT("E22")="","",INDIRECT("E22"))</f>
      </c>
    </row>
    <row r="23" spans="1:15" ht="19.5" customHeight="1">
      <c r="A23" s="207"/>
      <c r="B23" s="207"/>
      <c r="C23" s="101"/>
      <c r="D23" s="102"/>
      <c r="E23" s="102"/>
      <c r="F23" s="103"/>
      <c r="G23" s="101"/>
      <c r="H23" s="67">
        <f>IF(C23="","",IF(ISERROR(VLOOKUP(C23,'男子単'!C:G,1,FALSE)),"","★"))</f>
      </c>
      <c r="I23" s="67">
        <f>IF(C23="","",IF(ISERROR(VLOOKUP(C23,'混合複'!C:G,1,FALSE)),"","★"))</f>
      </c>
      <c r="J23" s="67">
        <f t="shared" si="0"/>
      </c>
      <c r="L23" s="85">
        <f>IF(L22="","",L22)</f>
      </c>
      <c r="M23" s="85">
        <f ca="1">IF(INDIRECT("C23")="","",INDIRECT("C23"))</f>
      </c>
      <c r="N23" s="85">
        <f ca="1">IF(INDIRECT("D23")="","",INDIRECT("D23"))</f>
      </c>
      <c r="O23" s="85">
        <f ca="1">IF(INDIRECT("E23")="","",INDIRECT("E23"))</f>
      </c>
    </row>
    <row r="24" spans="1:15" ht="19.5" customHeight="1">
      <c r="A24" s="206"/>
      <c r="B24" s="206"/>
      <c r="C24" s="99"/>
      <c r="D24" s="100"/>
      <c r="E24" s="100"/>
      <c r="F24" s="98"/>
      <c r="G24" s="99"/>
      <c r="H24" s="67">
        <f>IF(C24="","",IF(ISERROR(VLOOKUP(C24,'男子単'!C:G,1,FALSE)),"","★"))</f>
      </c>
      <c r="I24" s="67">
        <f>IF(C24="","",IF(ISERROR(VLOOKUP(C24,'混合複'!C:G,1,FALSE)),"","★"))</f>
      </c>
      <c r="J24" s="67">
        <f t="shared" si="0"/>
      </c>
      <c r="L24" s="85">
        <f ca="1">IF(INDIRECT("A24")="","",INDIRECT("A24"))</f>
      </c>
      <c r="M24" s="85">
        <f ca="1">IF(INDIRECT("C24")="","",INDIRECT("C24"))</f>
      </c>
      <c r="N24" s="85">
        <f ca="1">IF(INDIRECT("D24")="","",INDIRECT("D24"))</f>
      </c>
      <c r="O24" s="85">
        <f ca="1">IF(INDIRECT("E24")="","",INDIRECT("E24"))</f>
      </c>
    </row>
    <row r="25" spans="1:15" ht="19.5" customHeight="1">
      <c r="A25" s="207"/>
      <c r="B25" s="207"/>
      <c r="C25" s="101"/>
      <c r="D25" s="102"/>
      <c r="E25" s="102"/>
      <c r="F25" s="103"/>
      <c r="G25" s="101"/>
      <c r="H25" s="67">
        <f>IF(C25="","",IF(ISERROR(VLOOKUP(C25,'男子単'!C:G,1,FALSE)),"","★"))</f>
      </c>
      <c r="I25" s="67">
        <f>IF(C25="","",IF(ISERROR(VLOOKUP(C25,'混合複'!C:G,1,FALSE)),"","★"))</f>
      </c>
      <c r="J25" s="67">
        <f t="shared" si="0"/>
      </c>
      <c r="L25" s="85">
        <f>IF(L24="","",L24)</f>
      </c>
      <c r="M25" s="85">
        <f ca="1">IF(INDIRECT("C25")="","",INDIRECT("C25"))</f>
      </c>
      <c r="N25" s="85">
        <f ca="1">IF(INDIRECT("D25")="","",INDIRECT("D25"))</f>
      </c>
      <c r="O25" s="85">
        <f ca="1">IF(INDIRECT("E25")="","",INDIRECT("E25"))</f>
      </c>
    </row>
    <row r="26" spans="1:15" ht="19.5" customHeight="1">
      <c r="A26" s="206"/>
      <c r="B26" s="206"/>
      <c r="C26" s="99"/>
      <c r="D26" s="100"/>
      <c r="E26" s="100"/>
      <c r="F26" s="98"/>
      <c r="G26" s="99"/>
      <c r="H26" s="67">
        <f>IF(C26="","",IF(ISERROR(VLOOKUP(C26,'男子単'!C:G,1,FALSE)),"","★"))</f>
      </c>
      <c r="I26" s="67">
        <f>IF(C26="","",IF(ISERROR(VLOOKUP(C26,'混合複'!C:G,1,FALSE)),"","★"))</f>
      </c>
      <c r="J26" s="67">
        <f t="shared" si="0"/>
      </c>
      <c r="L26" s="85">
        <f ca="1">IF(INDIRECT("A26")="","",INDIRECT("A26"))</f>
      </c>
      <c r="M26" s="85">
        <f ca="1">IF(INDIRECT("C26")="","",INDIRECT("C26"))</f>
      </c>
      <c r="N26" s="85">
        <f ca="1">IF(INDIRECT("D26")="","",INDIRECT("D26"))</f>
      </c>
      <c r="O26" s="85">
        <f ca="1">IF(INDIRECT("E26")="","",INDIRECT("E26"))</f>
      </c>
    </row>
    <row r="27" spans="1:15" ht="19.5" customHeight="1">
      <c r="A27" s="207"/>
      <c r="B27" s="207"/>
      <c r="C27" s="101"/>
      <c r="D27" s="102"/>
      <c r="E27" s="102"/>
      <c r="F27" s="103"/>
      <c r="G27" s="101"/>
      <c r="H27" s="67">
        <f>IF(C27="","",IF(ISERROR(VLOOKUP(C27,'男子単'!C:G,1,FALSE)),"","★"))</f>
      </c>
      <c r="I27" s="67">
        <f>IF(C27="","",IF(ISERROR(VLOOKUP(C27,'混合複'!C:G,1,FALSE)),"","★"))</f>
      </c>
      <c r="J27" s="67">
        <f t="shared" si="0"/>
      </c>
      <c r="L27" s="85">
        <f>IF(L26="","",L26)</f>
      </c>
      <c r="M27" s="85">
        <f ca="1">IF(INDIRECT("C27")="","",INDIRECT("C27"))</f>
      </c>
      <c r="N27" s="85">
        <f ca="1">IF(INDIRECT("D27")="","",INDIRECT("D27"))</f>
      </c>
      <c r="O27" s="85">
        <f ca="1">IF(INDIRECT("E27")="","",INDIRECT("E27"))</f>
      </c>
    </row>
    <row r="28" spans="1:15" ht="19.5" customHeight="1">
      <c r="A28" s="206"/>
      <c r="B28" s="206"/>
      <c r="C28" s="99"/>
      <c r="D28" s="100"/>
      <c r="E28" s="100"/>
      <c r="F28" s="98"/>
      <c r="G28" s="99"/>
      <c r="H28" s="67">
        <f>IF(C28="","",IF(ISERROR(VLOOKUP(C28,'男子単'!C:G,1,FALSE)),"","★"))</f>
      </c>
      <c r="I28" s="67">
        <f>IF(C28="","",IF(ISERROR(VLOOKUP(C28,'混合複'!C:G,1,FALSE)),"","★"))</f>
      </c>
      <c r="J28" s="67">
        <f t="shared" si="0"/>
      </c>
      <c r="L28" s="85">
        <f ca="1">IF(INDIRECT("A28")="","",INDIRECT("A28"))</f>
      </c>
      <c r="M28" s="85">
        <f ca="1">IF(INDIRECT("C28")="","",INDIRECT("C28"))</f>
      </c>
      <c r="N28" s="85">
        <f ca="1">IF(INDIRECT("D28")="","",INDIRECT("D28"))</f>
      </c>
      <c r="O28" s="85">
        <f ca="1">IF(INDIRECT("E28")="","",INDIRECT("E28"))</f>
      </c>
    </row>
    <row r="29" spans="1:15" ht="19.5" customHeight="1">
      <c r="A29" s="207"/>
      <c r="B29" s="207"/>
      <c r="C29" s="101"/>
      <c r="D29" s="102"/>
      <c r="E29" s="102"/>
      <c r="F29" s="103"/>
      <c r="G29" s="101"/>
      <c r="H29" s="67">
        <f>IF(C29="","",IF(ISERROR(VLOOKUP(C29,'男子単'!C:G,1,FALSE)),"","★"))</f>
      </c>
      <c r="I29" s="67">
        <f>IF(C29="","",IF(ISERROR(VLOOKUP(C29,'混合複'!C:G,1,FALSE)),"","★"))</f>
      </c>
      <c r="J29" s="67">
        <f t="shared" si="0"/>
      </c>
      <c r="L29" s="85">
        <f>IF(L28="","",L28)</f>
      </c>
      <c r="M29" s="85">
        <f ca="1">IF(INDIRECT("C29")="","",INDIRECT("C29"))</f>
      </c>
      <c r="N29" s="85">
        <f ca="1">IF(INDIRECT("D29")="","",INDIRECT("D29"))</f>
      </c>
      <c r="O29" s="85">
        <f ca="1">IF(INDIRECT("E29")="","",INDIRECT("E29"))</f>
      </c>
    </row>
    <row r="30" spans="1:15" ht="19.5" customHeight="1">
      <c r="A30" s="206"/>
      <c r="B30" s="206"/>
      <c r="C30" s="99"/>
      <c r="D30" s="100"/>
      <c r="E30" s="100"/>
      <c r="F30" s="98"/>
      <c r="G30" s="99"/>
      <c r="H30" s="67">
        <f>IF(C30="","",IF(ISERROR(VLOOKUP(C30,'男子単'!C:G,1,FALSE)),"","★"))</f>
      </c>
      <c r="I30" s="67">
        <f>IF(C30="","",IF(ISERROR(VLOOKUP(C30,'混合複'!C:G,1,FALSE)),"","★"))</f>
      </c>
      <c r="J30" s="67">
        <f t="shared" si="0"/>
      </c>
      <c r="L30" s="85">
        <f ca="1">IF(INDIRECT("A30")="","",INDIRECT("A30"))</f>
      </c>
      <c r="M30" s="85">
        <f ca="1">IF(INDIRECT("C30")="","",INDIRECT("C30"))</f>
      </c>
      <c r="N30" s="85">
        <f ca="1">IF(INDIRECT("D30")="","",INDIRECT("D30"))</f>
      </c>
      <c r="O30" s="85">
        <f ca="1">IF(INDIRECT("E30")="","",INDIRECT("E30"))</f>
      </c>
    </row>
    <row r="31" spans="1:15" ht="19.5" customHeight="1">
      <c r="A31" s="207"/>
      <c r="B31" s="207"/>
      <c r="C31" s="101"/>
      <c r="D31" s="102"/>
      <c r="E31" s="102"/>
      <c r="F31" s="103"/>
      <c r="G31" s="101"/>
      <c r="H31" s="67">
        <f>IF(C31="","",IF(ISERROR(VLOOKUP(C31,'男子単'!C:G,1,FALSE)),"","★"))</f>
      </c>
      <c r="I31" s="67">
        <f>IF(C31="","",IF(ISERROR(VLOOKUP(C31,'混合複'!C:G,1,FALSE)),"","★"))</f>
      </c>
      <c r="J31" s="67">
        <f t="shared" si="0"/>
      </c>
      <c r="L31" s="85">
        <f>IF(L30="","",L30)</f>
      </c>
      <c r="M31" s="85">
        <f ca="1">IF(INDIRECT("C31")="","",INDIRECT("C31"))</f>
      </c>
      <c r="N31" s="85">
        <f ca="1">IF(INDIRECT("D31")="","",INDIRECT("D31"))</f>
      </c>
      <c r="O31" s="85">
        <f ca="1">IF(INDIRECT("E31")="","",INDIRECT("E31"))</f>
      </c>
    </row>
    <row r="32" spans="1:15" ht="19.5" customHeight="1">
      <c r="A32" s="206"/>
      <c r="B32" s="206"/>
      <c r="C32" s="99"/>
      <c r="D32" s="100"/>
      <c r="E32" s="100"/>
      <c r="F32" s="98"/>
      <c r="G32" s="99"/>
      <c r="H32" s="67">
        <f>IF(C32="","",IF(ISERROR(VLOOKUP(C32,'男子単'!C:G,1,FALSE)),"","★"))</f>
      </c>
      <c r="I32" s="67">
        <f>IF(C32="","",IF(ISERROR(VLOOKUP(C32,'混合複'!C:G,1,FALSE)),"","★"))</f>
      </c>
      <c r="J32" s="67">
        <f t="shared" si="0"/>
      </c>
      <c r="L32" s="85">
        <f ca="1">IF(INDIRECT("A32")="","",INDIRECT("A32"))</f>
      </c>
      <c r="M32" s="85">
        <f ca="1">IF(INDIRECT("C32")="","",INDIRECT("C32"))</f>
      </c>
      <c r="N32" s="85">
        <f ca="1">IF(INDIRECT("D32")="","",INDIRECT("D32"))</f>
      </c>
      <c r="O32" s="85">
        <f ca="1">IF(INDIRECT("E32")="","",INDIRECT("E32"))</f>
      </c>
    </row>
    <row r="33" spans="1:15" ht="19.5" customHeight="1">
      <c r="A33" s="207"/>
      <c r="B33" s="207"/>
      <c r="C33" s="101"/>
      <c r="D33" s="102"/>
      <c r="E33" s="102"/>
      <c r="F33" s="103"/>
      <c r="G33" s="101"/>
      <c r="H33" s="67">
        <f>IF(C33="","",IF(ISERROR(VLOOKUP(C33,'男子単'!C:G,1,FALSE)),"","★"))</f>
      </c>
      <c r="I33" s="67">
        <f>IF(C33="","",IF(ISERROR(VLOOKUP(C33,'混合複'!C:G,1,FALSE)),"","★"))</f>
      </c>
      <c r="J33" s="67">
        <f t="shared" si="0"/>
      </c>
      <c r="L33" s="85">
        <f>IF(L32="","",L32)</f>
      </c>
      <c r="M33" s="85">
        <f ca="1">IF(INDIRECT("C33")="","",INDIRECT("C33"))</f>
      </c>
      <c r="N33" s="85">
        <f ca="1">IF(INDIRECT("D33")="","",INDIRECT("D33"))</f>
      </c>
      <c r="O33" s="85">
        <f ca="1">IF(INDIRECT("E33")="","",INDIRECT("E33"))</f>
      </c>
    </row>
    <row r="34" spans="1:15" ht="19.5" customHeight="1">
      <c r="A34" s="206"/>
      <c r="B34" s="206"/>
      <c r="C34" s="99"/>
      <c r="D34" s="100"/>
      <c r="E34" s="100"/>
      <c r="F34" s="98"/>
      <c r="G34" s="99"/>
      <c r="H34" s="67">
        <f>IF(C34="","",IF(ISERROR(VLOOKUP(C34,'男子単'!C:G,1,FALSE)),"","★"))</f>
      </c>
      <c r="I34" s="67">
        <f>IF(C34="","",IF(ISERROR(VLOOKUP(C34,'混合複'!C:G,1,FALSE)),"","★"))</f>
      </c>
      <c r="J34" s="67">
        <f t="shared" si="0"/>
      </c>
      <c r="L34" s="85">
        <f ca="1">IF(INDIRECT("A34")="","",INDIRECT("A34"))</f>
      </c>
      <c r="M34" s="85">
        <f ca="1">IF(INDIRECT("C34")="","",INDIRECT("C34"))</f>
      </c>
      <c r="N34" s="85">
        <f ca="1">IF(INDIRECT("D34")="","",INDIRECT("D34"))</f>
      </c>
      <c r="O34" s="85">
        <f ca="1">IF(INDIRECT("E34")="","",INDIRECT("E34"))</f>
      </c>
    </row>
    <row r="35" spans="1:15" ht="19.5" customHeight="1">
      <c r="A35" s="207"/>
      <c r="B35" s="207"/>
      <c r="C35" s="101"/>
      <c r="D35" s="102"/>
      <c r="E35" s="102"/>
      <c r="F35" s="103"/>
      <c r="G35" s="101"/>
      <c r="H35" s="67">
        <f>IF(C35="","",IF(ISERROR(VLOOKUP(C35,'男子単'!C:G,1,FALSE)),"","★"))</f>
      </c>
      <c r="I35" s="67">
        <f>IF(C35="","",IF(ISERROR(VLOOKUP(C35,'混合複'!C:G,1,FALSE)),"","★"))</f>
      </c>
      <c r="J35" s="67">
        <f t="shared" si="0"/>
      </c>
      <c r="L35" s="85">
        <f>IF(L34="","",L34)</f>
      </c>
      <c r="M35" s="85">
        <f ca="1">IF(INDIRECT("C35")="","",INDIRECT("C35"))</f>
      </c>
      <c r="N35" s="85">
        <f ca="1">IF(INDIRECT("D35")="","",INDIRECT("D35"))</f>
      </c>
      <c r="O35" s="85">
        <f ca="1">IF(INDIRECT("E35")="","",INDIRECT("E35"))</f>
      </c>
    </row>
    <row r="36" spans="1:15" ht="19.5" customHeight="1">
      <c r="A36" s="206"/>
      <c r="B36" s="206"/>
      <c r="C36" s="99"/>
      <c r="D36" s="100"/>
      <c r="E36" s="100"/>
      <c r="F36" s="98"/>
      <c r="G36" s="99"/>
      <c r="H36" s="67">
        <f>IF(C36="","",IF(ISERROR(VLOOKUP(C36,'男子単'!C:G,1,FALSE)),"","★"))</f>
      </c>
      <c r="I36" s="67">
        <f>IF(C36="","",IF(ISERROR(VLOOKUP(C36,'混合複'!C:G,1,FALSE)),"","★"))</f>
      </c>
      <c r="J36" s="67">
        <f t="shared" si="0"/>
      </c>
      <c r="L36" s="85">
        <f ca="1">IF(INDIRECT("A36")="","",INDIRECT("A36"))</f>
      </c>
      <c r="M36" s="85">
        <f ca="1">IF(INDIRECT("C36")="","",INDIRECT("C36"))</f>
      </c>
      <c r="N36" s="85">
        <f ca="1">IF(INDIRECT("D36")="","",INDIRECT("D36"))</f>
      </c>
      <c r="O36" s="85">
        <f ca="1">IF(INDIRECT("E36")="","",INDIRECT("E36"))</f>
      </c>
    </row>
    <row r="37" spans="1:15" ht="19.5" customHeight="1">
      <c r="A37" s="207"/>
      <c r="B37" s="207"/>
      <c r="C37" s="101"/>
      <c r="D37" s="102"/>
      <c r="E37" s="102"/>
      <c r="F37" s="103"/>
      <c r="G37" s="101"/>
      <c r="H37" s="67">
        <f>IF(C37="","",IF(ISERROR(VLOOKUP(C37,'男子単'!C:G,1,FALSE)),"","★"))</f>
      </c>
      <c r="I37" s="67">
        <f>IF(C37="","",IF(ISERROR(VLOOKUP(C37,'混合複'!C:G,1,FALSE)),"","★"))</f>
      </c>
      <c r="J37" s="67">
        <f t="shared" si="0"/>
      </c>
      <c r="L37" s="85">
        <f>IF(L36="","",L36)</f>
      </c>
      <c r="M37" s="85">
        <f ca="1">IF(INDIRECT("C37")="","",INDIRECT("C37"))</f>
      </c>
      <c r="N37" s="85">
        <f ca="1">IF(INDIRECT("D37")="","",INDIRECT("D37"))</f>
      </c>
      <c r="O37" s="85">
        <f ca="1">IF(INDIRECT("E37")="","",INDIRECT("E37"))</f>
      </c>
    </row>
    <row r="38" spans="1:15" ht="19.5" customHeight="1">
      <c r="A38" s="206"/>
      <c r="B38" s="206"/>
      <c r="C38" s="99"/>
      <c r="D38" s="100"/>
      <c r="E38" s="100"/>
      <c r="F38" s="98"/>
      <c r="G38" s="99"/>
      <c r="H38" s="67">
        <f>IF(C38="","",IF(ISERROR(VLOOKUP(C38,'男子単'!C:G,1,FALSE)),"","★"))</f>
      </c>
      <c r="I38" s="67">
        <f>IF(C38="","",IF(ISERROR(VLOOKUP(C38,'混合複'!C:G,1,FALSE)),"","★"))</f>
      </c>
      <c r="J38" s="67">
        <f t="shared" si="0"/>
      </c>
      <c r="L38" s="85">
        <f ca="1">IF(INDIRECT("A38")="","",INDIRECT("A38"))</f>
      </c>
      <c r="M38" s="85">
        <f ca="1">IF(INDIRECT("C38")="","",INDIRECT("C38"))</f>
      </c>
      <c r="N38" s="85">
        <f ca="1">IF(INDIRECT("D38")="","",INDIRECT("D38"))</f>
      </c>
      <c r="O38" s="85">
        <f ca="1">IF(INDIRECT("E38")="","",INDIRECT("E38"))</f>
      </c>
    </row>
    <row r="39" spans="1:15" ht="19.5" customHeight="1">
      <c r="A39" s="207"/>
      <c r="B39" s="207"/>
      <c r="C39" s="101"/>
      <c r="D39" s="102"/>
      <c r="E39" s="102"/>
      <c r="F39" s="103"/>
      <c r="G39" s="101"/>
      <c r="H39" s="67">
        <f>IF(C39="","",IF(ISERROR(VLOOKUP(C39,'男子単'!C:G,1,FALSE)),"","★"))</f>
      </c>
      <c r="I39" s="67">
        <f>IF(C39="","",IF(ISERROR(VLOOKUP(C39,'混合複'!C:G,1,FALSE)),"","★"))</f>
      </c>
      <c r="J39" s="67">
        <f t="shared" si="0"/>
      </c>
      <c r="L39" s="85">
        <f>IF(L38="","",L38)</f>
      </c>
      <c r="M39" s="85">
        <f ca="1">IF(INDIRECT("C39")="","",INDIRECT("C39"))</f>
      </c>
      <c r="N39" s="85">
        <f ca="1">IF(INDIRECT("D39")="","",INDIRECT("D39"))</f>
      </c>
      <c r="O39" s="85">
        <f ca="1">IF(INDIRECT("E39")="","",INDIRECT("E39"))</f>
      </c>
    </row>
    <row r="40" spans="1:15" ht="19.5" customHeight="1">
      <c r="A40" s="206"/>
      <c r="B40" s="206"/>
      <c r="C40" s="99"/>
      <c r="D40" s="100"/>
      <c r="E40" s="100"/>
      <c r="F40" s="98"/>
      <c r="G40" s="99"/>
      <c r="H40" s="67">
        <f>IF(C40="","",IF(ISERROR(VLOOKUP(C40,'男子単'!C:G,1,FALSE)),"","★"))</f>
      </c>
      <c r="I40" s="67">
        <f>IF(C40="","",IF(ISERROR(VLOOKUP(C40,'混合複'!C:G,1,FALSE)),"","★"))</f>
      </c>
      <c r="J40" s="67">
        <f t="shared" si="0"/>
      </c>
      <c r="L40" s="85">
        <f ca="1">IF(INDIRECT("A40")="","",INDIRECT("A40"))</f>
      </c>
      <c r="M40" s="85">
        <f ca="1">IF(INDIRECT("C40")="","",INDIRECT("C40"))</f>
      </c>
      <c r="N40" s="85">
        <f ca="1">IF(INDIRECT("D40")="","",INDIRECT("D40"))</f>
      </c>
      <c r="O40" s="85">
        <f ca="1">IF(INDIRECT("E40")="","",INDIRECT("E40"))</f>
      </c>
    </row>
    <row r="41" spans="1:15" ht="19.5" customHeight="1">
      <c r="A41" s="207"/>
      <c r="B41" s="207"/>
      <c r="C41" s="101"/>
      <c r="D41" s="102"/>
      <c r="E41" s="102"/>
      <c r="F41" s="103"/>
      <c r="G41" s="101"/>
      <c r="H41" s="67">
        <f>IF(C41="","",IF(ISERROR(VLOOKUP(C41,'男子単'!C:G,1,FALSE)),"","★"))</f>
      </c>
      <c r="I41" s="67">
        <f>IF(C41="","",IF(ISERROR(VLOOKUP(C41,'混合複'!C:G,1,FALSE)),"","★"))</f>
      </c>
      <c r="J41" s="67">
        <f t="shared" si="0"/>
      </c>
      <c r="L41" s="85">
        <f>IF(L40="","",L40)</f>
      </c>
      <c r="M41" s="85">
        <f ca="1">IF(INDIRECT("C41")="","",INDIRECT("C41"))</f>
      </c>
      <c r="N41" s="85">
        <f ca="1">IF(INDIRECT("D41")="","",INDIRECT("D41"))</f>
      </c>
      <c r="O41" s="85">
        <f ca="1">IF(INDIRECT("E41")="","",INDIRECT("E41"))</f>
      </c>
    </row>
    <row r="42" spans="1:15" ht="19.5" customHeight="1">
      <c r="A42" s="206"/>
      <c r="B42" s="206"/>
      <c r="C42" s="99"/>
      <c r="D42" s="100"/>
      <c r="E42" s="100"/>
      <c r="F42" s="98"/>
      <c r="G42" s="99"/>
      <c r="H42" s="67">
        <f>IF(C42="","",IF(ISERROR(VLOOKUP(C42,'男子単'!C:G,1,FALSE)),"","★"))</f>
      </c>
      <c r="I42" s="67">
        <f>IF(C42="","",IF(ISERROR(VLOOKUP(C42,'混合複'!C:G,1,FALSE)),"","★"))</f>
      </c>
      <c r="J42" s="67">
        <f t="shared" si="0"/>
      </c>
      <c r="L42" s="85">
        <f ca="1">IF(INDIRECT("A42")="","",INDIRECT("A42"))</f>
      </c>
      <c r="M42" s="85">
        <f ca="1">IF(INDIRECT("C42")="","",INDIRECT("C42"))</f>
      </c>
      <c r="N42" s="85">
        <f ca="1">IF(INDIRECT("D42")="","",INDIRECT("D42"))</f>
      </c>
      <c r="O42" s="85">
        <f ca="1">IF(INDIRECT("E42")="","",INDIRECT("E42"))</f>
      </c>
    </row>
    <row r="43" spans="1:15" ht="19.5" customHeight="1">
      <c r="A43" s="207"/>
      <c r="B43" s="207"/>
      <c r="C43" s="101"/>
      <c r="D43" s="102"/>
      <c r="E43" s="102"/>
      <c r="F43" s="103"/>
      <c r="G43" s="101"/>
      <c r="H43" s="67">
        <f>IF(C43="","",IF(ISERROR(VLOOKUP(C43,'男子単'!C:G,1,FALSE)),"","★"))</f>
      </c>
      <c r="I43" s="67">
        <f>IF(C43="","",IF(ISERROR(VLOOKUP(C43,'混合複'!C:G,1,FALSE)),"","★"))</f>
      </c>
      <c r="J43" s="67">
        <f t="shared" si="0"/>
      </c>
      <c r="L43" s="85">
        <f>IF(L42="","",L42)</f>
      </c>
      <c r="M43" s="85">
        <f ca="1">IF(INDIRECT("C43")="","",INDIRECT("C43"))</f>
      </c>
      <c r="N43" s="85">
        <f ca="1">IF(INDIRECT("D43")="","",INDIRECT("D43"))</f>
      </c>
      <c r="O43" s="85">
        <f ca="1">IF(INDIRECT("E43")="","",INDIRECT("E43"))</f>
      </c>
    </row>
    <row r="44" spans="1:15" ht="19.5" customHeight="1">
      <c r="A44" s="206"/>
      <c r="B44" s="206"/>
      <c r="C44" s="99"/>
      <c r="D44" s="100"/>
      <c r="E44" s="100"/>
      <c r="F44" s="98"/>
      <c r="G44" s="99"/>
      <c r="H44" s="67">
        <f>IF(C44="","",IF(ISERROR(VLOOKUP(C44,'男子単'!C:G,1,FALSE)),"","★"))</f>
      </c>
      <c r="I44" s="67">
        <f>IF(C44="","",IF(ISERROR(VLOOKUP(C44,'混合複'!C:G,1,FALSE)),"","★"))</f>
      </c>
      <c r="J44" s="67">
        <f t="shared" si="0"/>
      </c>
      <c r="L44" s="85">
        <f ca="1">IF(INDIRECT("A44")="","",INDIRECT("A44"))</f>
      </c>
      <c r="M44" s="85">
        <f ca="1">IF(INDIRECT("C44")="","",INDIRECT("C44"))</f>
      </c>
      <c r="N44" s="85">
        <f ca="1">IF(INDIRECT("D44")="","",INDIRECT("D44"))</f>
      </c>
      <c r="O44" s="85">
        <f ca="1">IF(INDIRECT("E44")="","",INDIRECT("E44"))</f>
      </c>
    </row>
    <row r="45" spans="1:15" ht="19.5" customHeight="1">
      <c r="A45" s="207"/>
      <c r="B45" s="207"/>
      <c r="C45" s="101"/>
      <c r="D45" s="102"/>
      <c r="E45" s="102"/>
      <c r="F45" s="103"/>
      <c r="G45" s="101"/>
      <c r="H45" s="67">
        <f>IF(C45="","",IF(ISERROR(VLOOKUP(C45,'男子単'!C:G,1,FALSE)),"","★"))</f>
      </c>
      <c r="I45" s="67">
        <f>IF(C45="","",IF(ISERROR(VLOOKUP(C45,'混合複'!C:G,1,FALSE)),"","★"))</f>
      </c>
      <c r="J45" s="67">
        <f t="shared" si="0"/>
      </c>
      <c r="L45" s="85">
        <f>IF(L44="","",L44)</f>
      </c>
      <c r="M45" s="85">
        <f ca="1">IF(INDIRECT("C45")="","",INDIRECT("C45"))</f>
      </c>
      <c r="N45" s="85">
        <f ca="1">IF(INDIRECT("D45")="","",INDIRECT("D45"))</f>
      </c>
      <c r="O45" s="85">
        <f ca="1">IF(INDIRECT("E45")="","",INDIRECT("E45"))</f>
      </c>
    </row>
    <row r="46" spans="1:15" ht="19.5" customHeight="1">
      <c r="A46" s="206"/>
      <c r="B46" s="206"/>
      <c r="C46" s="99"/>
      <c r="D46" s="100"/>
      <c r="E46" s="100"/>
      <c r="F46" s="98"/>
      <c r="G46" s="99"/>
      <c r="H46" s="67">
        <f>IF(C46="","",IF(ISERROR(VLOOKUP(C46,'男子単'!C:G,1,FALSE)),"","★"))</f>
      </c>
      <c r="I46" s="67">
        <f>IF(C46="","",IF(ISERROR(VLOOKUP(C46,'混合複'!C:G,1,FALSE)),"","★"))</f>
      </c>
      <c r="J46" s="67">
        <f t="shared" si="0"/>
      </c>
      <c r="L46" s="85">
        <f ca="1">IF(INDIRECT("A46")="","",INDIRECT("A46"))</f>
      </c>
      <c r="M46" s="85">
        <f ca="1">IF(INDIRECT("C46")="","",INDIRECT("C46"))</f>
      </c>
      <c r="N46" s="85">
        <f ca="1">IF(INDIRECT("D46")="","",INDIRECT("D46"))</f>
      </c>
      <c r="O46" s="85">
        <f ca="1">IF(INDIRECT("E46")="","",INDIRECT("E46"))</f>
      </c>
    </row>
    <row r="47" spans="1:15" ht="19.5" customHeight="1">
      <c r="A47" s="207"/>
      <c r="B47" s="207"/>
      <c r="C47" s="101"/>
      <c r="D47" s="102"/>
      <c r="E47" s="102"/>
      <c r="F47" s="103"/>
      <c r="G47" s="101"/>
      <c r="H47" s="67">
        <f>IF(C47="","",IF(ISERROR(VLOOKUP(C47,'男子単'!C:G,1,FALSE)),"","★"))</f>
      </c>
      <c r="I47" s="67">
        <f>IF(C47="","",IF(ISERROR(VLOOKUP(C47,'混合複'!C:G,1,FALSE)),"","★"))</f>
      </c>
      <c r="J47" s="67">
        <f t="shared" si="0"/>
      </c>
      <c r="L47" s="85">
        <f>IF(L46="","",L46)</f>
      </c>
      <c r="M47" s="85">
        <f ca="1">IF(INDIRECT("C47")="","",INDIRECT("C47"))</f>
      </c>
      <c r="N47" s="85">
        <f ca="1">IF(INDIRECT("D47")="","",INDIRECT("D47"))</f>
      </c>
      <c r="O47" s="85">
        <f ca="1">IF(INDIRECT("E47")="","",INDIRECT("E47"))</f>
      </c>
    </row>
    <row r="48" spans="1:15" ht="19.5" customHeight="1">
      <c r="A48" s="206"/>
      <c r="B48" s="206"/>
      <c r="C48" s="99"/>
      <c r="D48" s="100"/>
      <c r="E48" s="100"/>
      <c r="F48" s="98"/>
      <c r="G48" s="99"/>
      <c r="H48" s="67">
        <f>IF(C48="","",IF(ISERROR(VLOOKUP(C48,'男子単'!C:G,1,FALSE)),"","★"))</f>
      </c>
      <c r="I48" s="67">
        <f>IF(C48="","",IF(ISERROR(VLOOKUP(C48,'混合複'!C:G,1,FALSE)),"","★"))</f>
      </c>
      <c r="J48" s="67">
        <f t="shared" si="0"/>
      </c>
      <c r="L48" s="85">
        <f ca="1">IF(INDIRECT("A48")="","",INDIRECT("A48"))</f>
      </c>
      <c r="M48" s="85">
        <f ca="1">IF(INDIRECT("C48")="","",INDIRECT("C48"))</f>
      </c>
      <c r="N48" s="85">
        <f ca="1">IF(INDIRECT("D48")="","",INDIRECT("D48"))</f>
      </c>
      <c r="O48" s="85">
        <f ca="1">IF(INDIRECT("E48")="","",INDIRECT("E48"))</f>
      </c>
    </row>
    <row r="49" spans="1:15" ht="19.5" customHeight="1">
      <c r="A49" s="207"/>
      <c r="B49" s="207"/>
      <c r="C49" s="101"/>
      <c r="D49" s="102"/>
      <c r="E49" s="102"/>
      <c r="F49" s="103"/>
      <c r="G49" s="101"/>
      <c r="H49" s="67">
        <f>IF(C49="","",IF(ISERROR(VLOOKUP(C49,'男子単'!C:G,1,FALSE)),"","★"))</f>
      </c>
      <c r="I49" s="67">
        <f>IF(C49="","",IF(ISERROR(VLOOKUP(C49,'混合複'!C:G,1,FALSE)),"","★"))</f>
      </c>
      <c r="J49" s="67">
        <f t="shared" si="0"/>
      </c>
      <c r="L49" s="85">
        <f>IF(L48="","",L48)</f>
      </c>
      <c r="M49" s="85">
        <f ca="1">IF(INDIRECT("C49")="","",INDIRECT("C49"))</f>
      </c>
      <c r="N49" s="85">
        <f ca="1">IF(INDIRECT("D49")="","",INDIRECT("D49"))</f>
      </c>
      <c r="O49" s="85">
        <f ca="1">IF(INDIRECT("E49")="","",INDIRECT("E49"))</f>
      </c>
    </row>
    <row r="50" spans="1:15" ht="19.5" customHeight="1">
      <c r="A50" s="206"/>
      <c r="B50" s="206"/>
      <c r="C50" s="99"/>
      <c r="D50" s="100"/>
      <c r="E50" s="100"/>
      <c r="F50" s="98"/>
      <c r="G50" s="99"/>
      <c r="H50" s="67">
        <f>IF(C50="","",IF(ISERROR(VLOOKUP(C50,'男子単'!C:G,1,FALSE)),"","★"))</f>
      </c>
      <c r="I50" s="67">
        <f>IF(C50="","",IF(ISERROR(VLOOKUP(C50,'混合複'!C:G,1,FALSE)),"","★"))</f>
      </c>
      <c r="J50" s="67">
        <f t="shared" si="0"/>
      </c>
      <c r="L50" s="85">
        <f ca="1">IF(INDIRECT("A50")="","",INDIRECT("A50"))</f>
      </c>
      <c r="M50" s="85">
        <f ca="1">IF(INDIRECT("C50")="","",INDIRECT("C50"))</f>
      </c>
      <c r="N50" s="85">
        <f ca="1">IF(INDIRECT("D50")="","",INDIRECT("D50"))</f>
      </c>
      <c r="O50" s="85">
        <f ca="1">IF(INDIRECT("E50")="","",INDIRECT("E50"))</f>
      </c>
    </row>
    <row r="51" spans="1:15" ht="19.5" customHeight="1">
      <c r="A51" s="207"/>
      <c r="B51" s="207"/>
      <c r="C51" s="101"/>
      <c r="D51" s="102"/>
      <c r="E51" s="102"/>
      <c r="F51" s="103"/>
      <c r="G51" s="101"/>
      <c r="H51" s="67">
        <f>IF(C51="","",IF(ISERROR(VLOOKUP(C51,'男子単'!C:G,1,FALSE)),"","★"))</f>
      </c>
      <c r="I51" s="67">
        <f>IF(C51="","",IF(ISERROR(VLOOKUP(C51,'混合複'!C:G,1,FALSE)),"","★"))</f>
      </c>
      <c r="J51" s="67">
        <f t="shared" si="0"/>
      </c>
      <c r="L51" s="85">
        <f>IF(L50="","",L50)</f>
      </c>
      <c r="M51" s="85">
        <f ca="1">IF(INDIRECT("C51")="","",INDIRECT("C51"))</f>
      </c>
      <c r="N51" s="85">
        <f ca="1">IF(INDIRECT("D51")="","",INDIRECT("D51"))</f>
      </c>
      <c r="O51" s="85">
        <f ca="1">IF(INDIRECT("E51")="","",INDIRECT("E51"))</f>
      </c>
    </row>
    <row r="52" spans="1:15" ht="19.5" customHeight="1">
      <c r="A52" s="206"/>
      <c r="B52" s="206"/>
      <c r="C52" s="99"/>
      <c r="D52" s="100"/>
      <c r="E52" s="100"/>
      <c r="F52" s="98"/>
      <c r="G52" s="99"/>
      <c r="H52" s="67">
        <f>IF(C52="","",IF(ISERROR(VLOOKUP(C52,'男子単'!C:G,1,FALSE)),"","★"))</f>
      </c>
      <c r="I52" s="67">
        <f>IF(C52="","",IF(ISERROR(VLOOKUP(C52,'混合複'!C:G,1,FALSE)),"","★"))</f>
      </c>
      <c r="J52" s="67">
        <f t="shared" si="0"/>
      </c>
      <c r="L52" s="85">
        <f ca="1">IF(INDIRECT("A52")="","",INDIRECT("A52"))</f>
      </c>
      <c r="M52" s="85">
        <f ca="1">IF(INDIRECT("C52")="","",INDIRECT("C52"))</f>
      </c>
      <c r="N52" s="85">
        <f ca="1">IF(INDIRECT("D52")="","",INDIRECT("D52"))</f>
      </c>
      <c r="O52" s="85">
        <f ca="1">IF(INDIRECT("E52")="","",INDIRECT("E52"))</f>
      </c>
    </row>
    <row r="53" spans="1:15" ht="19.5" customHeight="1">
      <c r="A53" s="207"/>
      <c r="B53" s="207"/>
      <c r="C53" s="101"/>
      <c r="D53" s="102"/>
      <c r="E53" s="102"/>
      <c r="F53" s="103"/>
      <c r="G53" s="101"/>
      <c r="H53" s="67">
        <f>IF(C53="","",IF(ISERROR(VLOOKUP(C53,'男子単'!C:G,1,FALSE)),"","★"))</f>
      </c>
      <c r="I53" s="67">
        <f>IF(C53="","",IF(ISERROR(VLOOKUP(C53,'混合複'!C:G,1,FALSE)),"","★"))</f>
      </c>
      <c r="J53" s="67">
        <f t="shared" si="0"/>
      </c>
      <c r="L53" s="85">
        <f>IF(L52="","",L52)</f>
      </c>
      <c r="M53" s="85">
        <f ca="1">IF(INDIRECT("C53")="","",INDIRECT("C53"))</f>
      </c>
      <c r="N53" s="85">
        <f ca="1">IF(INDIRECT("D53")="","",INDIRECT("D53"))</f>
      </c>
      <c r="O53" s="85">
        <f ca="1">IF(INDIRECT("E53")="","",INDIRECT("E53"))</f>
      </c>
    </row>
    <row r="54" spans="1:15" ht="19.5" customHeight="1">
      <c r="A54" s="206"/>
      <c r="B54" s="206"/>
      <c r="C54" s="99"/>
      <c r="D54" s="100"/>
      <c r="E54" s="100"/>
      <c r="F54" s="98"/>
      <c r="G54" s="99"/>
      <c r="H54" s="67">
        <f>IF(C54="","",IF(ISERROR(VLOOKUP(C54,'男子単'!C:G,1,FALSE)),"","★"))</f>
      </c>
      <c r="I54" s="67">
        <f>IF(C54="","",IF(ISERROR(VLOOKUP(C54,'混合複'!C:G,1,FALSE)),"","★"))</f>
      </c>
      <c r="J54" s="67">
        <f t="shared" si="0"/>
      </c>
      <c r="L54" s="85">
        <f ca="1">IF(INDIRECT("A54")="","",INDIRECT("A54"))</f>
      </c>
      <c r="M54" s="85">
        <f ca="1">IF(INDIRECT("C54")="","",INDIRECT("C54"))</f>
      </c>
      <c r="N54" s="85">
        <f ca="1">IF(INDIRECT("D54")="","",INDIRECT("D54"))</f>
      </c>
      <c r="O54" s="85">
        <f ca="1">IF(INDIRECT("E54")="","",INDIRECT("E54"))</f>
      </c>
    </row>
    <row r="55" spans="1:15" ht="19.5" customHeight="1">
      <c r="A55" s="207"/>
      <c r="B55" s="207"/>
      <c r="C55" s="101"/>
      <c r="D55" s="102"/>
      <c r="E55" s="102"/>
      <c r="F55" s="103"/>
      <c r="G55" s="101"/>
      <c r="H55" s="67">
        <f>IF(C55="","",IF(ISERROR(VLOOKUP(C55,'男子単'!C:G,1,FALSE)),"","★"))</f>
      </c>
      <c r="I55" s="67">
        <f>IF(C55="","",IF(ISERROR(VLOOKUP(C55,'混合複'!C:G,1,FALSE)),"","★"))</f>
      </c>
      <c r="J55" s="67">
        <f t="shared" si="0"/>
      </c>
      <c r="L55" s="85">
        <f>IF(L54="","",L54)</f>
      </c>
      <c r="M55" s="85">
        <f ca="1">IF(INDIRECT("C55")="","",INDIRECT("C55"))</f>
      </c>
      <c r="N55" s="85">
        <f ca="1">IF(INDIRECT("D55")="","",INDIRECT("D55"))</f>
      </c>
      <c r="O55" s="85">
        <f ca="1">IF(INDIRECT("E55")="","",INDIRECT("E55"))</f>
      </c>
    </row>
    <row r="56" spans="1:15" ht="19.5" customHeight="1">
      <c r="A56" s="206"/>
      <c r="B56" s="206"/>
      <c r="C56" s="99"/>
      <c r="D56" s="100"/>
      <c r="E56" s="100"/>
      <c r="F56" s="98"/>
      <c r="G56" s="99"/>
      <c r="H56" s="67">
        <f>IF(C56="","",IF(ISERROR(VLOOKUP(C56,'男子単'!C:G,1,FALSE)),"","★"))</f>
      </c>
      <c r="I56" s="67">
        <f>IF(C56="","",IF(ISERROR(VLOOKUP(C56,'混合複'!C:G,1,FALSE)),"","★"))</f>
      </c>
      <c r="J56" s="67">
        <f t="shared" si="0"/>
      </c>
      <c r="L56" s="85">
        <f ca="1">IF(INDIRECT("A56")="","",INDIRECT("A56"))</f>
      </c>
      <c r="M56" s="85">
        <f ca="1">IF(INDIRECT("C56")="","",INDIRECT("C56"))</f>
      </c>
      <c r="N56" s="85">
        <f ca="1">IF(INDIRECT("D56")="","",INDIRECT("D56"))</f>
      </c>
      <c r="O56" s="85">
        <f ca="1">IF(INDIRECT("E56")="","",INDIRECT("E56"))</f>
      </c>
    </row>
    <row r="57" spans="1:15" ht="19.5" customHeight="1">
      <c r="A57" s="207"/>
      <c r="B57" s="207"/>
      <c r="C57" s="101"/>
      <c r="D57" s="102"/>
      <c r="E57" s="102"/>
      <c r="F57" s="103"/>
      <c r="G57" s="101"/>
      <c r="H57" s="67">
        <f>IF(C57="","",IF(ISERROR(VLOOKUP(C57,'男子単'!C:G,1,FALSE)),"","★"))</f>
      </c>
      <c r="I57" s="67">
        <f>IF(C57="","",IF(ISERROR(VLOOKUP(C57,'混合複'!C:G,1,FALSE)),"","★"))</f>
      </c>
      <c r="J57" s="67">
        <f t="shared" si="0"/>
      </c>
      <c r="L57" s="85">
        <f>IF(L56="","",L56)</f>
      </c>
      <c r="M57" s="85">
        <f ca="1">IF(INDIRECT("C57")="","",INDIRECT("C57"))</f>
      </c>
      <c r="N57" s="85">
        <f ca="1">IF(INDIRECT("D57")="","",INDIRECT("D57"))</f>
      </c>
      <c r="O57" s="85">
        <f ca="1">IF(INDIRECT("E57")="","",INDIRECT("E57"))</f>
      </c>
    </row>
    <row r="58" spans="1:15" ht="19.5" customHeight="1">
      <c r="A58" s="206"/>
      <c r="B58" s="206"/>
      <c r="C58" s="99"/>
      <c r="D58" s="100"/>
      <c r="E58" s="100"/>
      <c r="F58" s="98"/>
      <c r="G58" s="99"/>
      <c r="H58" s="67">
        <f>IF(C58="","",IF(ISERROR(VLOOKUP(C58,'男子単'!C:G,1,FALSE)),"","★"))</f>
      </c>
      <c r="I58" s="67">
        <f>IF(C58="","",IF(ISERROR(VLOOKUP(C58,'混合複'!C:G,1,FALSE)),"","★"))</f>
      </c>
      <c r="J58" s="67">
        <f t="shared" si="0"/>
      </c>
      <c r="L58" s="85">
        <f ca="1">IF(INDIRECT("A58")="","",INDIRECT("A58"))</f>
      </c>
      <c r="M58" s="85">
        <f ca="1">IF(INDIRECT("C58")="","",INDIRECT("C58"))</f>
      </c>
      <c r="N58" s="85">
        <f ca="1">IF(INDIRECT("D58")="","",INDIRECT("D58"))</f>
      </c>
      <c r="O58" s="85">
        <f ca="1">IF(INDIRECT("E58")="","",INDIRECT("E58"))</f>
      </c>
    </row>
    <row r="59" spans="1:15" ht="19.5" customHeight="1">
      <c r="A59" s="207"/>
      <c r="B59" s="207"/>
      <c r="C59" s="101"/>
      <c r="D59" s="102"/>
      <c r="E59" s="102"/>
      <c r="F59" s="103"/>
      <c r="G59" s="101"/>
      <c r="H59" s="67">
        <f>IF(C59="","",IF(ISERROR(VLOOKUP(C59,'男子単'!C:G,1,FALSE)),"","★"))</f>
      </c>
      <c r="I59" s="67">
        <f>IF(C59="","",IF(ISERROR(VLOOKUP(C59,'混合複'!C:G,1,FALSE)),"","★"))</f>
      </c>
      <c r="J59" s="67">
        <f t="shared" si="0"/>
      </c>
      <c r="L59" s="85">
        <f>IF(L58="","",L58)</f>
      </c>
      <c r="M59" s="85">
        <f ca="1">IF(INDIRECT("C59")="","",INDIRECT("C59"))</f>
      </c>
      <c r="N59" s="85">
        <f ca="1">IF(INDIRECT("D59")="","",INDIRECT("D59"))</f>
      </c>
      <c r="O59" s="85">
        <f ca="1">IF(INDIRECT("E59")="","",INDIRECT("E59"))</f>
      </c>
    </row>
    <row r="60" spans="1:15" ht="19.5" customHeight="1">
      <c r="A60" s="206"/>
      <c r="B60" s="206"/>
      <c r="C60" s="99"/>
      <c r="D60" s="100"/>
      <c r="E60" s="100"/>
      <c r="F60" s="98"/>
      <c r="G60" s="99"/>
      <c r="H60" s="67">
        <f>IF(C60="","",IF(ISERROR(VLOOKUP(C60,'男子単'!C:G,1,FALSE)),"","★"))</f>
      </c>
      <c r="I60" s="67">
        <f>IF(C60="","",IF(ISERROR(VLOOKUP(C60,'混合複'!C:G,1,FALSE)),"","★"))</f>
      </c>
      <c r="J60" s="67">
        <f t="shared" si="0"/>
      </c>
      <c r="L60" s="85">
        <f ca="1">IF(INDIRECT("A60")="","",INDIRECT("A60"))</f>
      </c>
      <c r="M60" s="85">
        <f ca="1">IF(INDIRECT("C60")="","",INDIRECT("C60"))</f>
      </c>
      <c r="N60" s="85">
        <f ca="1">IF(INDIRECT("D60")="","",INDIRECT("D60"))</f>
      </c>
      <c r="O60" s="85">
        <f ca="1">IF(INDIRECT("E60")="","",INDIRECT("E60"))</f>
      </c>
    </row>
    <row r="61" spans="1:15" ht="19.5" customHeight="1">
      <c r="A61" s="207"/>
      <c r="B61" s="207"/>
      <c r="C61" s="101"/>
      <c r="D61" s="102"/>
      <c r="E61" s="102"/>
      <c r="F61" s="103"/>
      <c r="G61" s="101"/>
      <c r="H61" s="67">
        <f>IF(C61="","",IF(ISERROR(VLOOKUP(C61,'男子単'!C:G,1,FALSE)),"","★"))</f>
      </c>
      <c r="I61" s="67">
        <f>IF(C61="","",IF(ISERROR(VLOOKUP(C61,'混合複'!C:G,1,FALSE)),"","★"))</f>
      </c>
      <c r="J61" s="67">
        <f t="shared" si="0"/>
      </c>
      <c r="L61" s="85">
        <f>IF(L60="","",L60)</f>
      </c>
      <c r="M61" s="85">
        <f ca="1">IF(INDIRECT("C61")="","",INDIRECT("C61"))</f>
      </c>
      <c r="N61" s="85">
        <f ca="1">IF(INDIRECT("D61")="","",INDIRECT("D61"))</f>
      </c>
      <c r="O61" s="85">
        <f ca="1">IF(INDIRECT("E61")="","",INDIRECT("E61"))</f>
      </c>
    </row>
    <row r="62" spans="1:15" ht="19.5" customHeight="1">
      <c r="A62" s="206"/>
      <c r="B62" s="206"/>
      <c r="C62" s="99"/>
      <c r="D62" s="100"/>
      <c r="E62" s="100"/>
      <c r="F62" s="98"/>
      <c r="G62" s="99"/>
      <c r="H62" s="67">
        <f>IF(C62="","",IF(ISERROR(VLOOKUP(C62,'男子単'!C:G,1,FALSE)),"","★"))</f>
      </c>
      <c r="I62" s="67">
        <f>IF(C62="","",IF(ISERROR(VLOOKUP(C62,'混合複'!C:G,1,FALSE)),"","★"))</f>
      </c>
      <c r="J62" s="67">
        <f t="shared" si="0"/>
      </c>
      <c r="L62" s="85">
        <f ca="1">IF(INDIRECT("A62")="","",INDIRECT("A62"))</f>
      </c>
      <c r="M62" s="85">
        <f ca="1">IF(INDIRECT("C62")="","",INDIRECT("C62"))</f>
      </c>
      <c r="N62" s="85">
        <f ca="1">IF(INDIRECT("D62")="","",INDIRECT("D62"))</f>
      </c>
      <c r="O62" s="85">
        <f ca="1">IF(INDIRECT("E62")="","",INDIRECT("E62"))</f>
      </c>
    </row>
    <row r="63" spans="1:15" ht="19.5" customHeight="1">
      <c r="A63" s="207"/>
      <c r="B63" s="207"/>
      <c r="C63" s="101"/>
      <c r="D63" s="102"/>
      <c r="E63" s="102"/>
      <c r="F63" s="103"/>
      <c r="G63" s="101"/>
      <c r="H63" s="67">
        <f>IF(C63="","",IF(ISERROR(VLOOKUP(C63,'男子単'!C:G,1,FALSE)),"","★"))</f>
      </c>
      <c r="I63" s="67">
        <f>IF(C63="","",IF(ISERROR(VLOOKUP(C63,'混合複'!C:G,1,FALSE)),"","★"))</f>
      </c>
      <c r="J63" s="67">
        <f t="shared" si="0"/>
      </c>
      <c r="L63" s="85">
        <f>IF(L62="","",L62)</f>
      </c>
      <c r="M63" s="85">
        <f ca="1">IF(INDIRECT("C63")="","",INDIRECT("C63"))</f>
      </c>
      <c r="N63" s="85">
        <f ca="1">IF(INDIRECT("D63")="","",INDIRECT("D63"))</f>
      </c>
      <c r="O63" s="85">
        <f ca="1">IF(INDIRECT("E63")="","",INDIRECT("E63"))</f>
      </c>
    </row>
    <row r="64" spans="1:15" ht="19.5" customHeight="1">
      <c r="A64" s="206"/>
      <c r="B64" s="206"/>
      <c r="C64" s="99"/>
      <c r="D64" s="100"/>
      <c r="E64" s="100"/>
      <c r="F64" s="98"/>
      <c r="G64" s="99"/>
      <c r="H64" s="67">
        <f>IF(C64="","",IF(ISERROR(VLOOKUP(C64,'男子単'!C:G,1,FALSE)),"","★"))</f>
      </c>
      <c r="I64" s="67">
        <f>IF(C64="","",IF(ISERROR(VLOOKUP(C64,'混合複'!C:G,1,FALSE)),"","★"))</f>
      </c>
      <c r="J64" s="67">
        <f t="shared" si="0"/>
      </c>
      <c r="L64" s="85">
        <f ca="1">IF(INDIRECT("A64")="","",INDIRECT("A64"))</f>
      </c>
      <c r="M64" s="85">
        <f ca="1">IF(INDIRECT("C64")="","",INDIRECT("C64"))</f>
      </c>
      <c r="N64" s="85">
        <f ca="1">IF(INDIRECT("D64")="","",INDIRECT("D64"))</f>
      </c>
      <c r="O64" s="85">
        <f ca="1">IF(INDIRECT("E64")="","",INDIRECT("E64"))</f>
      </c>
    </row>
    <row r="65" spans="1:15" ht="19.5" customHeight="1">
      <c r="A65" s="207"/>
      <c r="B65" s="207"/>
      <c r="C65" s="101"/>
      <c r="D65" s="102"/>
      <c r="E65" s="102"/>
      <c r="F65" s="103"/>
      <c r="G65" s="101"/>
      <c r="H65" s="67">
        <f>IF(C65="","",IF(ISERROR(VLOOKUP(C65,'男子単'!C:G,1,FALSE)),"","★"))</f>
      </c>
      <c r="I65" s="67">
        <f>IF(C65="","",IF(ISERROR(VLOOKUP(C65,'混合複'!C:G,1,FALSE)),"","★"))</f>
      </c>
      <c r="J65" s="67">
        <f t="shared" si="0"/>
      </c>
      <c r="L65" s="85">
        <f>IF(L64="","",L64)</f>
      </c>
      <c r="M65" s="85">
        <f ca="1">IF(INDIRECT("C65")="","",INDIRECT("C65"))</f>
      </c>
      <c r="N65" s="85">
        <f ca="1">IF(INDIRECT("D65")="","",INDIRECT("D65"))</f>
      </c>
      <c r="O65" s="85">
        <f ca="1">IF(INDIRECT("E65")="","",INDIRECT("E65"))</f>
      </c>
    </row>
    <row r="66" spans="1:15" ht="19.5" customHeight="1">
      <c r="A66" s="206"/>
      <c r="B66" s="206"/>
      <c r="C66" s="99"/>
      <c r="D66" s="100"/>
      <c r="E66" s="100"/>
      <c r="F66" s="98"/>
      <c r="G66" s="99"/>
      <c r="H66" s="67">
        <f>IF(C66="","",IF(ISERROR(VLOOKUP(C66,'男子複'!C:G,1,FALSE)),"","★"))</f>
      </c>
      <c r="J66" s="67">
        <f t="shared" si="0"/>
      </c>
      <c r="L66" s="85">
        <f ca="1">IF(INDIRECT("A66")="","",INDIRECT("A66"))</f>
      </c>
      <c r="M66" s="85">
        <f ca="1">IF(INDIRECT("C66")="","",INDIRECT("C66"))</f>
      </c>
      <c r="N66" s="85">
        <f ca="1">IF(INDIRECT("D66")="","",INDIRECT("D66"))</f>
      </c>
      <c r="O66" s="85">
        <f ca="1">IF(INDIRECT("E66")="","",INDIRECT("E66"))</f>
      </c>
    </row>
    <row r="67" spans="1:15" ht="19.5" customHeight="1">
      <c r="A67" s="207"/>
      <c r="B67" s="207"/>
      <c r="C67" s="101"/>
      <c r="D67" s="102"/>
      <c r="E67" s="102"/>
      <c r="F67" s="103"/>
      <c r="G67" s="101"/>
      <c r="H67" s="67">
        <f>IF(C67="","",IF(ISERROR(VLOOKUP(C67,'男子複'!C:G,1,FALSE)),"","★"))</f>
      </c>
      <c r="J67" s="67">
        <f t="shared" si="0"/>
      </c>
      <c r="L67" s="85">
        <f>IF(L66="","",L66)</f>
      </c>
      <c r="M67" s="85">
        <f ca="1">IF(INDIRECT("C67")="","",INDIRECT("C67"))</f>
      </c>
      <c r="N67" s="85">
        <f ca="1">IF(INDIRECT("D67")="","",INDIRECT("D67"))</f>
      </c>
      <c r="O67" s="85">
        <f ca="1">IF(INDIRECT("E67")="","",INDIRECT("E67"))</f>
      </c>
    </row>
    <row r="68" spans="1:15" ht="19.5" customHeight="1">
      <c r="A68" s="206"/>
      <c r="B68" s="206"/>
      <c r="C68" s="99"/>
      <c r="D68" s="100"/>
      <c r="E68" s="100"/>
      <c r="F68" s="98"/>
      <c r="G68" s="99"/>
      <c r="H68" s="67">
        <f>IF(C68="","",IF(ISERROR(VLOOKUP(C68,'男子複'!C:G,1,FALSE)),"","★"))</f>
      </c>
      <c r="J68" s="67">
        <f t="shared" si="0"/>
      </c>
      <c r="L68" s="85">
        <f ca="1">IF(INDIRECT("A68")="","",INDIRECT("A68"))</f>
      </c>
      <c r="M68" s="85">
        <f ca="1">IF(INDIRECT("C68")="","",INDIRECT("C68"))</f>
      </c>
      <c r="N68" s="85">
        <f ca="1">IF(INDIRECT("D68")="","",INDIRECT("D68"))</f>
      </c>
      <c r="O68" s="85">
        <f ca="1">IF(INDIRECT("E68")="","",INDIRECT("E68"))</f>
      </c>
    </row>
    <row r="69" spans="1:15" ht="19.5" customHeight="1">
      <c r="A69" s="207"/>
      <c r="B69" s="207"/>
      <c r="C69" s="101"/>
      <c r="D69" s="102"/>
      <c r="E69" s="102"/>
      <c r="F69" s="103"/>
      <c r="G69" s="101"/>
      <c r="H69" s="67">
        <f>IF(C69="","",IF(ISERROR(VLOOKUP(C69,'男子複'!C:G,1,FALSE)),"","★"))</f>
      </c>
      <c r="J69" s="67">
        <f t="shared" si="0"/>
      </c>
      <c r="L69" s="85">
        <f>IF(L68="","",L68)</f>
      </c>
      <c r="M69" s="85">
        <f ca="1">IF(INDIRECT("C69")="","",INDIRECT("C69"))</f>
      </c>
      <c r="N69" s="85">
        <f ca="1">IF(INDIRECT("D69")="","",INDIRECT("D69"))</f>
      </c>
      <c r="O69" s="85">
        <f ca="1">IF(INDIRECT("E69")="","",INDIRECT("E69"))</f>
      </c>
    </row>
    <row r="70" spans="1:15" ht="19.5" customHeight="1">
      <c r="A70" s="206"/>
      <c r="B70" s="206"/>
      <c r="C70" s="99"/>
      <c r="D70" s="100"/>
      <c r="E70" s="100"/>
      <c r="F70" s="98"/>
      <c r="G70" s="99"/>
      <c r="H70" s="67">
        <f>IF(C70="","",IF(ISERROR(VLOOKUP(C70,'男子複'!C:G,1,FALSE)),"","★"))</f>
      </c>
      <c r="J70" s="67">
        <f t="shared" si="0"/>
      </c>
      <c r="L70" s="85">
        <f ca="1">IF(INDIRECT("A70")="","",INDIRECT("A70"))</f>
      </c>
      <c r="M70" s="85">
        <f ca="1">IF(INDIRECT("C70")="","",INDIRECT("C70"))</f>
      </c>
      <c r="N70" s="85">
        <f ca="1">IF(INDIRECT("D70")="","",INDIRECT("D70"))</f>
      </c>
      <c r="O70" s="85">
        <f ca="1">IF(INDIRECT("E70")="","",INDIRECT("E70"))</f>
      </c>
    </row>
    <row r="71" spans="1:15" ht="19.5" customHeight="1">
      <c r="A71" s="207"/>
      <c r="B71" s="207"/>
      <c r="C71" s="101"/>
      <c r="D71" s="102"/>
      <c r="E71" s="102"/>
      <c r="F71" s="103"/>
      <c r="G71" s="101"/>
      <c r="H71" s="67">
        <f>IF(C71="","",IF(ISERROR(VLOOKUP(C71,'男子複'!C:G,1,FALSE)),"","★"))</f>
      </c>
      <c r="J71" s="67">
        <f t="shared" si="0"/>
      </c>
      <c r="L71" s="85">
        <f>IF(L70="","",L70)</f>
      </c>
      <c r="M71" s="85">
        <f ca="1">IF(INDIRECT("C71")="","",INDIRECT("C71"))</f>
      </c>
      <c r="N71" s="85">
        <f ca="1">IF(INDIRECT("D71")="","",INDIRECT("D71"))</f>
      </c>
      <c r="O71" s="85">
        <f ca="1">IF(INDIRECT("E71")="","",INDIRECT("E71"))</f>
      </c>
    </row>
    <row r="72" spans="1:15" ht="19.5" customHeight="1">
      <c r="A72" s="206"/>
      <c r="B72" s="206"/>
      <c r="C72" s="99"/>
      <c r="D72" s="100"/>
      <c r="E72" s="100"/>
      <c r="F72" s="98"/>
      <c r="G72" s="99"/>
      <c r="H72" s="67">
        <f>IF(C72="","",IF(ISERROR(VLOOKUP(C72,'男子複'!C:G,1,FALSE)),"","★"))</f>
      </c>
      <c r="J72" s="67">
        <f t="shared" si="0"/>
      </c>
      <c r="L72" s="85">
        <f ca="1">IF(INDIRECT("A72")="","",INDIRECT("A72"))</f>
      </c>
      <c r="M72" s="85">
        <f ca="1">IF(INDIRECT("C72")="","",INDIRECT("C72"))</f>
      </c>
      <c r="N72" s="85">
        <f ca="1">IF(INDIRECT("D72")="","",INDIRECT("D72"))</f>
      </c>
      <c r="O72" s="85">
        <f ca="1">IF(INDIRECT("E72")="","",INDIRECT("E72"))</f>
      </c>
    </row>
    <row r="73" spans="1:15" ht="19.5" customHeight="1">
      <c r="A73" s="207"/>
      <c r="B73" s="207"/>
      <c r="C73" s="101"/>
      <c r="D73" s="102"/>
      <c r="E73" s="102"/>
      <c r="F73" s="103"/>
      <c r="G73" s="101"/>
      <c r="H73" s="67">
        <f>IF(C73="","",IF(ISERROR(VLOOKUP(C73,'男子複'!C:G,1,FALSE)),"","★"))</f>
      </c>
      <c r="J73" s="67">
        <f aca="true" t="shared" si="1" ref="J73:J79">IF(H73="","",IF(I73="★","◎",""))</f>
      </c>
      <c r="L73" s="85">
        <f>IF(L72="","",L72)</f>
      </c>
      <c r="M73" s="85">
        <f ca="1">IF(INDIRECT("C73")="","",INDIRECT("C73"))</f>
      </c>
      <c r="N73" s="85">
        <f ca="1">IF(INDIRECT("D73")="","",INDIRECT("D73"))</f>
      </c>
      <c r="O73" s="85">
        <f ca="1">IF(INDIRECT("E73")="","",INDIRECT("E73"))</f>
      </c>
    </row>
    <row r="74" spans="1:15" ht="19.5" customHeight="1">
      <c r="A74" s="206"/>
      <c r="B74" s="206"/>
      <c r="C74" s="99"/>
      <c r="D74" s="100"/>
      <c r="E74" s="100"/>
      <c r="F74" s="98"/>
      <c r="G74" s="99"/>
      <c r="H74" s="67">
        <f>IF(C74="","",IF(ISERROR(VLOOKUP(C74,'男子複'!C:G,1,FALSE)),"","★"))</f>
      </c>
      <c r="J74" s="67">
        <f t="shared" si="1"/>
      </c>
      <c r="L74" s="85">
        <f ca="1">IF(INDIRECT("A74")="","",INDIRECT("A74"))</f>
      </c>
      <c r="M74" s="85">
        <f ca="1">IF(INDIRECT("C74")="","",INDIRECT("C74"))</f>
      </c>
      <c r="N74" s="85">
        <f ca="1">IF(INDIRECT("D74")="","",INDIRECT("D74"))</f>
      </c>
      <c r="O74" s="85">
        <f ca="1">IF(INDIRECT("E74")="","",INDIRECT("E74"))</f>
      </c>
    </row>
    <row r="75" spans="1:15" ht="19.5" customHeight="1">
      <c r="A75" s="207"/>
      <c r="B75" s="207"/>
      <c r="C75" s="101"/>
      <c r="D75" s="102"/>
      <c r="E75" s="102"/>
      <c r="F75" s="103"/>
      <c r="G75" s="101"/>
      <c r="H75" s="67">
        <f>IF(C75="","",IF(ISERROR(VLOOKUP(C75,'男子複'!C:G,1,FALSE)),"","★"))</f>
      </c>
      <c r="J75" s="67">
        <f t="shared" si="1"/>
      </c>
      <c r="L75" s="85">
        <f>IF(L74="","",L74)</f>
      </c>
      <c r="M75" s="85">
        <f ca="1">IF(INDIRECT("C75")="","",INDIRECT("C75"))</f>
      </c>
      <c r="N75" s="85">
        <f ca="1">IF(INDIRECT("D75")="","",INDIRECT("D75"))</f>
      </c>
      <c r="O75" s="85">
        <f ca="1">IF(INDIRECT("E75")="","",INDIRECT("E75"))</f>
      </c>
    </row>
    <row r="76" spans="1:15" ht="19.5" customHeight="1">
      <c r="A76" s="206"/>
      <c r="B76" s="206"/>
      <c r="C76" s="99"/>
      <c r="D76" s="100"/>
      <c r="E76" s="100"/>
      <c r="F76" s="98"/>
      <c r="G76" s="99"/>
      <c r="H76" s="67">
        <f>IF(C76="","",IF(ISERROR(VLOOKUP(C76,'男子複'!C:G,1,FALSE)),"","★"))</f>
      </c>
      <c r="J76" s="67">
        <f t="shared" si="1"/>
      </c>
      <c r="L76" s="85">
        <f ca="1">IF(INDIRECT("A76")="","",INDIRECT("A76"))</f>
      </c>
      <c r="M76" s="85">
        <f ca="1">IF(INDIRECT("C76")="","",INDIRECT("C76"))</f>
      </c>
      <c r="N76" s="85">
        <f ca="1">IF(INDIRECT("D76")="","",INDIRECT("D76"))</f>
      </c>
      <c r="O76" s="85">
        <f ca="1">IF(INDIRECT("E76")="","",INDIRECT("E76"))</f>
      </c>
    </row>
    <row r="77" spans="1:15" ht="19.5" customHeight="1">
      <c r="A77" s="207"/>
      <c r="B77" s="207"/>
      <c r="C77" s="101"/>
      <c r="D77" s="102"/>
      <c r="E77" s="102"/>
      <c r="F77" s="103"/>
      <c r="G77" s="101"/>
      <c r="H77" s="67">
        <f>IF(C77="","",IF(ISERROR(VLOOKUP(C77,'男子複'!C:G,1,FALSE)),"","★"))</f>
      </c>
      <c r="J77" s="67">
        <f t="shared" si="1"/>
      </c>
      <c r="L77" s="85">
        <f>IF(L76="","",L76)</f>
      </c>
      <c r="M77" s="85">
        <f ca="1">IF(INDIRECT("C77")="","",INDIRECT("C77"))</f>
      </c>
      <c r="N77" s="85">
        <f ca="1">IF(INDIRECT("D77")="","",INDIRECT("D77"))</f>
      </c>
      <c r="O77" s="85">
        <f ca="1">IF(INDIRECT("E77")="","",INDIRECT("E77"))</f>
      </c>
    </row>
    <row r="78" spans="1:15" ht="19.5" customHeight="1">
      <c r="A78" s="206"/>
      <c r="B78" s="206"/>
      <c r="C78" s="99"/>
      <c r="D78" s="100"/>
      <c r="E78" s="100"/>
      <c r="F78" s="98"/>
      <c r="G78" s="99"/>
      <c r="H78" s="67">
        <f>IF(C78="","",IF(ISERROR(VLOOKUP(C78,'男子複'!C:G,1,FALSE)),"","★"))</f>
      </c>
      <c r="J78" s="67">
        <f t="shared" si="1"/>
      </c>
      <c r="L78" s="85">
        <f ca="1">IF(INDIRECT("A78")="","",INDIRECT("A78"))</f>
      </c>
      <c r="M78" s="85">
        <f ca="1">IF(INDIRECT("C78")="","",INDIRECT("C78"))</f>
      </c>
      <c r="N78" s="85">
        <f ca="1">IF(INDIRECT("D78")="","",INDIRECT("D78"))</f>
      </c>
      <c r="O78" s="85">
        <f ca="1">IF(INDIRECT("E78")="","",INDIRECT("E78"))</f>
      </c>
    </row>
    <row r="79" spans="1:15" ht="19.5" customHeight="1">
      <c r="A79" s="207"/>
      <c r="B79" s="207"/>
      <c r="C79" s="101"/>
      <c r="D79" s="102"/>
      <c r="E79" s="102"/>
      <c r="F79" s="103"/>
      <c r="G79" s="101"/>
      <c r="H79" s="67">
        <f>IF(C79="","",IF(ISERROR(VLOOKUP(C79,'男子複'!C:G,1,FALSE)),"","★"))</f>
      </c>
      <c r="J79" s="67">
        <f t="shared" si="1"/>
      </c>
      <c r="L79" s="85">
        <f>IF(L78="","",L78)</f>
      </c>
      <c r="M79" s="85">
        <f ca="1">IF(INDIRECT("C79")="","",INDIRECT("C79"))</f>
      </c>
      <c r="N79" s="85">
        <f ca="1">IF(INDIRECT("D79")="","",INDIRECT("D79"))</f>
      </c>
      <c r="O79" s="85">
        <f ca="1">IF(INDIRECT("E79")="","",INDIRECT("E79"))</f>
      </c>
    </row>
    <row r="80" spans="12:15" ht="19.5" customHeight="1">
      <c r="L80" s="85"/>
      <c r="M80" s="85"/>
      <c r="N80" s="85"/>
      <c r="O80" s="85"/>
    </row>
  </sheetData>
  <sheetProtection sheet="1" objects="1" scenarios="1"/>
  <mergeCells count="76">
    <mergeCell ref="A62:A63"/>
    <mergeCell ref="B62:B63"/>
    <mergeCell ref="A64:A65"/>
    <mergeCell ref="B64:B65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A20:A21"/>
    <mergeCell ref="B8:B9"/>
    <mergeCell ref="B10:B11"/>
    <mergeCell ref="B12:B13"/>
    <mergeCell ref="B14:B15"/>
    <mergeCell ref="B16:B17"/>
    <mergeCell ref="B18:B19"/>
    <mergeCell ref="B20:B21"/>
    <mergeCell ref="A12:A13"/>
    <mergeCell ref="A14:A15"/>
    <mergeCell ref="A16:A17"/>
    <mergeCell ref="A18:A19"/>
    <mergeCell ref="A6:F6"/>
    <mergeCell ref="A4:G4"/>
    <mergeCell ref="A8:A9"/>
    <mergeCell ref="A10:A11"/>
    <mergeCell ref="A5:D5"/>
    <mergeCell ref="E5:G5"/>
    <mergeCell ref="A66:A67"/>
    <mergeCell ref="B66:B67"/>
    <mergeCell ref="A68:A69"/>
    <mergeCell ref="B68:B69"/>
    <mergeCell ref="A70:A71"/>
    <mergeCell ref="B70:B71"/>
    <mergeCell ref="A72:A73"/>
    <mergeCell ref="B72:B73"/>
    <mergeCell ref="A78:A79"/>
    <mergeCell ref="B78:B79"/>
    <mergeCell ref="A74:A75"/>
    <mergeCell ref="B74:B75"/>
    <mergeCell ref="A76:A77"/>
    <mergeCell ref="B76:B77"/>
  </mergeCells>
  <dataValidations count="1">
    <dataValidation type="list" allowBlank="1" showInputMessage="1" showErrorMessage="1" sqref="A8:A79">
      <formula1>"Ａ,Ｂ,40歳以上複,50歳以上複,60歳以上複,Ａ（高校以下）,Ｂ（高校以下）,Ｃ（高校以下）"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87" r:id="rId1"/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80"/>
  <sheetViews>
    <sheetView workbookViewId="0" topLeftCell="A1">
      <selection activeCell="A8" sqref="A8:A9"/>
    </sheetView>
  </sheetViews>
  <sheetFormatPr defaultColWidth="9.00390625" defaultRowHeight="19.5" customHeight="1"/>
  <cols>
    <col min="1" max="1" width="14.125" style="38" customWidth="1"/>
    <col min="2" max="2" width="6.125" style="38" customWidth="1"/>
    <col min="3" max="3" width="16.625" style="47" customWidth="1"/>
    <col min="4" max="4" width="15.125" style="48" customWidth="1"/>
    <col min="5" max="5" width="10.625" style="48" customWidth="1"/>
    <col min="6" max="6" width="9.125" style="38" customWidth="1"/>
    <col min="7" max="7" width="12.625" style="47" customWidth="1"/>
    <col min="8" max="8" width="4.625" style="67" customWidth="1"/>
    <col min="9" max="9" width="4.625" style="69" customWidth="1"/>
    <col min="10" max="10" width="4.625" style="67" customWidth="1"/>
    <col min="12" max="15" width="9.00390625" style="84" customWidth="1"/>
  </cols>
  <sheetData>
    <row r="1" spans="1:15" s="22" customFormat="1" ht="15.75" customHeight="1">
      <c r="A1" s="27"/>
      <c r="B1" s="28" t="s">
        <v>75</v>
      </c>
      <c r="C1" s="41" t="s">
        <v>76</v>
      </c>
      <c r="D1" s="41" t="s">
        <v>77</v>
      </c>
      <c r="E1" s="46">
        <v>30</v>
      </c>
      <c r="F1" s="27">
        <v>40</v>
      </c>
      <c r="G1" s="44"/>
      <c r="H1" s="67"/>
      <c r="I1" s="67"/>
      <c r="J1" s="67"/>
      <c r="L1" s="84"/>
      <c r="M1" s="84"/>
      <c r="N1" s="84"/>
      <c r="O1" s="84"/>
    </row>
    <row r="2" spans="1:15" s="22" customFormat="1" ht="15.75" customHeight="1">
      <c r="A2" s="27" t="s">
        <v>58</v>
      </c>
      <c r="B2" s="29">
        <f>COUNTIF(A:A,"Ａ")</f>
        <v>0</v>
      </c>
      <c r="C2" s="42">
        <f>COUNTIF(A:A,"Ｂ")</f>
        <v>0</v>
      </c>
      <c r="D2" s="44"/>
      <c r="E2" s="42">
        <f>COUNTIF(A:A,"30歳以上複")</f>
        <v>0</v>
      </c>
      <c r="F2" s="30">
        <f>COUNTIF(A:A,"40歳以上複")</f>
        <v>0</v>
      </c>
      <c r="G2" s="44"/>
      <c r="H2" s="67"/>
      <c r="I2" s="67"/>
      <c r="J2" s="67"/>
      <c r="L2" s="84"/>
      <c r="M2" s="84"/>
      <c r="N2" s="84"/>
      <c r="O2" s="84"/>
    </row>
    <row r="3" spans="1:15" s="22" customFormat="1" ht="15.75" customHeight="1">
      <c r="A3" s="27" t="s">
        <v>102</v>
      </c>
      <c r="B3" s="29">
        <f>COUNTIF(A:A,"Ａ（高校以下）")</f>
        <v>0</v>
      </c>
      <c r="C3" s="42">
        <f>COUNTIF(A:A,"Ｂ（高校以下）")</f>
        <v>0</v>
      </c>
      <c r="D3" s="42">
        <f>COUNTIF(A:A,"Ｃ（高校以下）")</f>
        <v>0</v>
      </c>
      <c r="E3" s="44"/>
      <c r="F3" s="39"/>
      <c r="G3" s="44"/>
      <c r="H3" s="67"/>
      <c r="I3" s="67"/>
      <c r="J3" s="67"/>
      <c r="L3" s="84"/>
      <c r="M3" s="84"/>
      <c r="N3" s="84"/>
      <c r="O3" s="84"/>
    </row>
    <row r="4" spans="1:15" s="22" customFormat="1" ht="69.75" customHeight="1">
      <c r="A4" s="208" t="s">
        <v>99</v>
      </c>
      <c r="B4" s="209"/>
      <c r="C4" s="209"/>
      <c r="D4" s="209"/>
      <c r="E4" s="209"/>
      <c r="F4" s="209"/>
      <c r="G4" s="210"/>
      <c r="H4" s="68" t="s">
        <v>96</v>
      </c>
      <c r="I4" s="68" t="s">
        <v>92</v>
      </c>
      <c r="J4" s="68" t="s">
        <v>94</v>
      </c>
      <c r="L4" s="84"/>
      <c r="M4" s="84"/>
      <c r="N4" s="84"/>
      <c r="O4" s="84"/>
    </row>
    <row r="5" spans="1:15" s="22" customFormat="1" ht="29.25" customHeight="1">
      <c r="A5" s="204">
        <f>IF('申込用紙'!B2="","",'申込用紙'!B2)</f>
      </c>
      <c r="B5" s="204"/>
      <c r="C5" s="204"/>
      <c r="D5" s="204"/>
      <c r="E5" s="205">
        <f>IF('申込用紙'!G2="","",'申込用紙'!G2)</f>
      </c>
      <c r="F5" s="205"/>
      <c r="G5" s="205"/>
      <c r="H5" s="67">
        <f>COUNTIF(H8:H80,"★")</f>
        <v>0</v>
      </c>
      <c r="I5" s="67">
        <f>COUNTIF(I8:I80,"★")</f>
        <v>0</v>
      </c>
      <c r="J5" s="67">
        <f>COUNTIF(J8:J80,"◎")</f>
        <v>0</v>
      </c>
      <c r="L5" s="84"/>
      <c r="M5" s="84"/>
      <c r="N5" s="84"/>
      <c r="O5" s="84"/>
    </row>
    <row r="6" spans="1:15" s="22" customFormat="1" ht="39" customHeight="1">
      <c r="A6" s="191" t="s">
        <v>134</v>
      </c>
      <c r="B6" s="192"/>
      <c r="C6" s="192"/>
      <c r="D6" s="192"/>
      <c r="E6" s="192"/>
      <c r="F6" s="192"/>
      <c r="G6" s="45" t="s">
        <v>66</v>
      </c>
      <c r="H6" s="67"/>
      <c r="I6" s="67"/>
      <c r="J6" s="67"/>
      <c r="L6" s="84"/>
      <c r="M6" s="84"/>
      <c r="N6" s="84"/>
      <c r="O6" s="84"/>
    </row>
    <row r="7" spans="1:15" s="22" customFormat="1" ht="25.5" customHeight="1">
      <c r="A7" s="31" t="s">
        <v>48</v>
      </c>
      <c r="B7" s="31" t="s">
        <v>65</v>
      </c>
      <c r="C7" s="43" t="s">
        <v>49</v>
      </c>
      <c r="D7" s="43" t="s">
        <v>70</v>
      </c>
      <c r="E7" s="43" t="s">
        <v>69</v>
      </c>
      <c r="F7" s="32" t="s">
        <v>53</v>
      </c>
      <c r="G7" s="43" t="s">
        <v>50</v>
      </c>
      <c r="H7" s="67"/>
      <c r="I7" s="67"/>
      <c r="J7" s="67"/>
      <c r="L7" s="84"/>
      <c r="M7" s="84"/>
      <c r="N7" s="84"/>
      <c r="O7" s="84"/>
    </row>
    <row r="8" spans="1:15" s="22" customFormat="1" ht="19.5" customHeight="1">
      <c r="A8" s="206"/>
      <c r="B8" s="206"/>
      <c r="C8" s="99"/>
      <c r="D8" s="100"/>
      <c r="E8" s="100"/>
      <c r="F8" s="98"/>
      <c r="G8" s="99"/>
      <c r="H8" s="67">
        <f>IF(C8="","",IF(ISERROR(VLOOKUP(C8,'女子単'!C:G,1,FALSE)),"","★"))</f>
      </c>
      <c r="I8" s="67">
        <f>IF(C8="","",IF(ISERROR(VLOOKUP(C8,'混合複'!C:G,1,FALSE)),"","★"))</f>
      </c>
      <c r="J8" s="67">
        <f>IF(H8="","",IF(I8="★","◎",""))</f>
      </c>
      <c r="L8" s="85">
        <f ca="1">IF(INDIRECT("A8")="","",INDIRECT("A8"))</f>
      </c>
      <c r="M8" s="85">
        <f ca="1">IF(INDIRECT("C8")="","",INDIRECT("C8"))</f>
      </c>
      <c r="N8" s="85">
        <f ca="1">IF(INDIRECT("D8")="","",INDIRECT("D8"))</f>
      </c>
      <c r="O8" s="85">
        <f ca="1">IF(INDIRECT("E8")="","",INDIRECT("E8"))</f>
      </c>
    </row>
    <row r="9" spans="1:15" s="22" customFormat="1" ht="19.5" customHeight="1">
      <c r="A9" s="207"/>
      <c r="B9" s="207"/>
      <c r="C9" s="101"/>
      <c r="D9" s="102"/>
      <c r="E9" s="102"/>
      <c r="F9" s="103"/>
      <c r="G9" s="101"/>
      <c r="H9" s="67">
        <f>IF(C9="","",IF(ISERROR(VLOOKUP(C9,'女子単'!C:G,1,FALSE)),"","★"))</f>
      </c>
      <c r="I9" s="67">
        <f>IF(C9="","",IF(ISERROR(VLOOKUP(C9,'混合複'!C:G,1,FALSE)),"","★"))</f>
      </c>
      <c r="J9" s="67">
        <f aca="true" t="shared" si="0" ref="J9:J72">IF(H9="","",IF(I9="★","◎",""))</f>
      </c>
      <c r="L9" s="85">
        <f>IF(L8="","",L8)</f>
      </c>
      <c r="M9" s="85">
        <f ca="1">IF(INDIRECT("C9")="","",INDIRECT("C9"))</f>
      </c>
      <c r="N9" s="85">
        <f ca="1">IF(INDIRECT("D9")="","",INDIRECT("D9"))</f>
      </c>
      <c r="O9" s="85">
        <f ca="1">IF(INDIRECT("E9")="","",INDIRECT("E9"))</f>
      </c>
    </row>
    <row r="10" spans="1:15" ht="19.5" customHeight="1">
      <c r="A10" s="206"/>
      <c r="B10" s="206"/>
      <c r="C10" s="99"/>
      <c r="D10" s="100"/>
      <c r="E10" s="100"/>
      <c r="F10" s="98"/>
      <c r="G10" s="99"/>
      <c r="H10" s="67">
        <f>IF(C10="","",IF(ISERROR(VLOOKUP(C10,'女子単'!C:G,1,FALSE)),"","★"))</f>
      </c>
      <c r="I10" s="67">
        <f>IF(C10="","",IF(ISERROR(VLOOKUP(C10,'混合複'!C:G,1,FALSE)),"","★"))</f>
      </c>
      <c r="J10" s="67">
        <f t="shared" si="0"/>
      </c>
      <c r="L10" s="85">
        <f ca="1">IF(INDIRECT("A10")="","",INDIRECT("A10"))</f>
      </c>
      <c r="M10" s="85">
        <f ca="1">IF(INDIRECT("C10")="","",INDIRECT("C10"))</f>
      </c>
      <c r="N10" s="85">
        <f ca="1">IF(INDIRECT("D10")="","",INDIRECT("D10"))</f>
      </c>
      <c r="O10" s="85">
        <f ca="1">IF(INDIRECT("E10")="","",INDIRECT("E10"))</f>
      </c>
    </row>
    <row r="11" spans="1:15" ht="19.5" customHeight="1">
      <c r="A11" s="207"/>
      <c r="B11" s="207"/>
      <c r="C11" s="101"/>
      <c r="D11" s="102"/>
      <c r="E11" s="102"/>
      <c r="F11" s="103"/>
      <c r="G11" s="101"/>
      <c r="H11" s="67">
        <f>IF(C11="","",IF(ISERROR(VLOOKUP(C11,'女子単'!C:G,1,FALSE)),"","★"))</f>
      </c>
      <c r="I11" s="67">
        <f>IF(C11="","",IF(ISERROR(VLOOKUP(C11,'混合複'!C:G,1,FALSE)),"","★"))</f>
      </c>
      <c r="J11" s="67">
        <f t="shared" si="0"/>
      </c>
      <c r="L11" s="85">
        <f>IF(L10="","",L10)</f>
      </c>
      <c r="M11" s="85">
        <f ca="1">IF(INDIRECT("C11")="","",INDIRECT("C11"))</f>
      </c>
      <c r="N11" s="85">
        <f ca="1">IF(INDIRECT("D11")="","",INDIRECT("D11"))</f>
      </c>
      <c r="O11" s="85">
        <f ca="1">IF(INDIRECT("E11")="","",INDIRECT("E11"))</f>
      </c>
    </row>
    <row r="12" spans="1:15" ht="19.5" customHeight="1">
      <c r="A12" s="206"/>
      <c r="B12" s="206"/>
      <c r="C12" s="99"/>
      <c r="D12" s="100"/>
      <c r="E12" s="100"/>
      <c r="F12" s="98"/>
      <c r="G12" s="99"/>
      <c r="H12" s="67">
        <f>IF(C12="","",IF(ISERROR(VLOOKUP(C12,'女子単'!C:G,1,FALSE)),"","★"))</f>
      </c>
      <c r="I12" s="67">
        <f>IF(C12="","",IF(ISERROR(VLOOKUP(C12,'混合複'!C:G,1,FALSE)),"","★"))</f>
      </c>
      <c r="J12" s="67">
        <f t="shared" si="0"/>
      </c>
      <c r="L12" s="85">
        <f ca="1">IF(INDIRECT("A12")="","",INDIRECT("A12"))</f>
      </c>
      <c r="M12" s="85">
        <f ca="1">IF(INDIRECT("C12")="","",INDIRECT("C12"))</f>
      </c>
      <c r="N12" s="85">
        <f ca="1">IF(INDIRECT("D12")="","",INDIRECT("D12"))</f>
      </c>
      <c r="O12" s="85">
        <f ca="1">IF(INDIRECT("E12")="","",INDIRECT("E12"))</f>
      </c>
    </row>
    <row r="13" spans="1:15" ht="19.5" customHeight="1">
      <c r="A13" s="207"/>
      <c r="B13" s="207"/>
      <c r="C13" s="101"/>
      <c r="D13" s="102"/>
      <c r="E13" s="102"/>
      <c r="F13" s="103"/>
      <c r="G13" s="101"/>
      <c r="H13" s="67">
        <f>IF(C13="","",IF(ISERROR(VLOOKUP(C13,'女子単'!C:G,1,FALSE)),"","★"))</f>
      </c>
      <c r="I13" s="67">
        <f>IF(C13="","",IF(ISERROR(VLOOKUP(C13,'混合複'!C:G,1,FALSE)),"","★"))</f>
      </c>
      <c r="J13" s="67">
        <f t="shared" si="0"/>
      </c>
      <c r="L13" s="85">
        <f>IF(L12="","",L12)</f>
      </c>
      <c r="M13" s="85">
        <f ca="1">IF(INDIRECT("C13")="","",INDIRECT("C13"))</f>
      </c>
      <c r="N13" s="85">
        <f ca="1">IF(INDIRECT("D13")="","",INDIRECT("D13"))</f>
      </c>
      <c r="O13" s="85">
        <f ca="1">IF(INDIRECT("E13")="","",INDIRECT("E13"))</f>
      </c>
    </row>
    <row r="14" spans="1:15" ht="19.5" customHeight="1">
      <c r="A14" s="206"/>
      <c r="B14" s="206"/>
      <c r="C14" s="99"/>
      <c r="D14" s="100"/>
      <c r="E14" s="100"/>
      <c r="F14" s="98"/>
      <c r="G14" s="99"/>
      <c r="H14" s="67">
        <f>IF(C14="","",IF(ISERROR(VLOOKUP(C14,'女子単'!C:G,1,FALSE)),"","★"))</f>
      </c>
      <c r="I14" s="67">
        <f>IF(C14="","",IF(ISERROR(VLOOKUP(C14,'混合複'!C:G,1,FALSE)),"","★"))</f>
      </c>
      <c r="J14" s="67">
        <f t="shared" si="0"/>
      </c>
      <c r="L14" s="85">
        <f ca="1">IF(INDIRECT("A14")="","",INDIRECT("A14"))</f>
      </c>
      <c r="M14" s="85">
        <f ca="1">IF(INDIRECT("C14")="","",INDIRECT("C14"))</f>
      </c>
      <c r="N14" s="85">
        <f ca="1">IF(INDIRECT("D14")="","",INDIRECT("D14"))</f>
      </c>
      <c r="O14" s="85">
        <f ca="1">IF(INDIRECT("E14")="","",INDIRECT("E14"))</f>
      </c>
    </row>
    <row r="15" spans="1:15" ht="19.5" customHeight="1">
      <c r="A15" s="207"/>
      <c r="B15" s="207"/>
      <c r="C15" s="101"/>
      <c r="D15" s="102"/>
      <c r="E15" s="102"/>
      <c r="F15" s="103"/>
      <c r="G15" s="101"/>
      <c r="H15" s="67">
        <f>IF(C15="","",IF(ISERROR(VLOOKUP(C15,'女子単'!C:G,1,FALSE)),"","★"))</f>
      </c>
      <c r="I15" s="67">
        <f>IF(C15="","",IF(ISERROR(VLOOKUP(C15,'混合複'!C:G,1,FALSE)),"","★"))</f>
      </c>
      <c r="J15" s="67">
        <f t="shared" si="0"/>
      </c>
      <c r="L15" s="85">
        <f>IF(L14="","",L14)</f>
      </c>
      <c r="M15" s="85">
        <f ca="1">IF(INDIRECT("C15")="","",INDIRECT("C15"))</f>
      </c>
      <c r="N15" s="85">
        <f ca="1">IF(INDIRECT("D15")="","",INDIRECT("D15"))</f>
      </c>
      <c r="O15" s="85">
        <f ca="1">IF(INDIRECT("E15")="","",INDIRECT("E15"))</f>
      </c>
    </row>
    <row r="16" spans="1:15" ht="19.5" customHeight="1">
      <c r="A16" s="206"/>
      <c r="B16" s="206"/>
      <c r="C16" s="99"/>
      <c r="D16" s="100"/>
      <c r="E16" s="100"/>
      <c r="F16" s="98"/>
      <c r="G16" s="99"/>
      <c r="H16" s="67">
        <f>IF(C16="","",IF(ISERROR(VLOOKUP(C16,'女子単'!C:G,1,FALSE)),"","★"))</f>
      </c>
      <c r="I16" s="67">
        <f>IF(C16="","",IF(ISERROR(VLOOKUP(C16,'混合複'!C:G,1,FALSE)),"","★"))</f>
      </c>
      <c r="J16" s="67">
        <f t="shared" si="0"/>
      </c>
      <c r="L16" s="85">
        <f ca="1">IF(INDIRECT("A16")="","",INDIRECT("A16"))</f>
      </c>
      <c r="M16" s="85">
        <f ca="1">IF(INDIRECT("C16")="","",INDIRECT("C16"))</f>
      </c>
      <c r="N16" s="85">
        <f ca="1">IF(INDIRECT("D16")="","",INDIRECT("D16"))</f>
      </c>
      <c r="O16" s="85">
        <f ca="1">IF(INDIRECT("E16")="","",INDIRECT("E16"))</f>
      </c>
    </row>
    <row r="17" spans="1:15" ht="19.5" customHeight="1">
      <c r="A17" s="207"/>
      <c r="B17" s="207"/>
      <c r="C17" s="101"/>
      <c r="D17" s="102"/>
      <c r="E17" s="102"/>
      <c r="F17" s="103"/>
      <c r="G17" s="101"/>
      <c r="H17" s="67">
        <f>IF(C17="","",IF(ISERROR(VLOOKUP(C17,'女子単'!C:G,1,FALSE)),"","★"))</f>
      </c>
      <c r="I17" s="67">
        <f>IF(C17="","",IF(ISERROR(VLOOKUP(C17,'混合複'!C:G,1,FALSE)),"","★"))</f>
      </c>
      <c r="J17" s="67">
        <f t="shared" si="0"/>
      </c>
      <c r="L17" s="85">
        <f>IF(L16="","",L16)</f>
      </c>
      <c r="M17" s="85">
        <f ca="1">IF(INDIRECT("C17")="","",INDIRECT("C17"))</f>
      </c>
      <c r="N17" s="85">
        <f ca="1">IF(INDIRECT("D17")="","",INDIRECT("D17"))</f>
      </c>
      <c r="O17" s="85">
        <f ca="1">IF(INDIRECT("E17")="","",INDIRECT("E17"))</f>
      </c>
    </row>
    <row r="18" spans="1:15" ht="19.5" customHeight="1">
      <c r="A18" s="206"/>
      <c r="B18" s="206"/>
      <c r="C18" s="99"/>
      <c r="D18" s="100"/>
      <c r="E18" s="100"/>
      <c r="F18" s="98"/>
      <c r="G18" s="99"/>
      <c r="H18" s="67">
        <f>IF(C18="","",IF(ISERROR(VLOOKUP(C18,'女子単'!C:G,1,FALSE)),"","★"))</f>
      </c>
      <c r="I18" s="67">
        <f>IF(C18="","",IF(ISERROR(VLOOKUP(C18,'混合複'!C:G,1,FALSE)),"","★"))</f>
      </c>
      <c r="J18" s="67">
        <f t="shared" si="0"/>
      </c>
      <c r="L18" s="85">
        <f ca="1">IF(INDIRECT("A18")="","",INDIRECT("A18"))</f>
      </c>
      <c r="M18" s="85">
        <f ca="1">IF(INDIRECT("C18")="","",INDIRECT("C18"))</f>
      </c>
      <c r="N18" s="85">
        <f ca="1">IF(INDIRECT("D18")="","",INDIRECT("D18"))</f>
      </c>
      <c r="O18" s="85">
        <f ca="1">IF(INDIRECT("E18")="","",INDIRECT("E18"))</f>
      </c>
    </row>
    <row r="19" spans="1:15" ht="19.5" customHeight="1">
      <c r="A19" s="207"/>
      <c r="B19" s="207"/>
      <c r="C19" s="101"/>
      <c r="D19" s="102"/>
      <c r="E19" s="102"/>
      <c r="F19" s="103"/>
      <c r="G19" s="101"/>
      <c r="H19" s="67">
        <f>IF(C19="","",IF(ISERROR(VLOOKUP(C19,'女子単'!C:G,1,FALSE)),"","★"))</f>
      </c>
      <c r="I19" s="67">
        <f>IF(C19="","",IF(ISERROR(VLOOKUP(C19,'混合複'!C:G,1,FALSE)),"","★"))</f>
      </c>
      <c r="J19" s="67">
        <f t="shared" si="0"/>
      </c>
      <c r="L19" s="85">
        <f>IF(L18="","",L18)</f>
      </c>
      <c r="M19" s="85">
        <f ca="1">IF(INDIRECT("C19")="","",INDIRECT("C19"))</f>
      </c>
      <c r="N19" s="85">
        <f ca="1">IF(INDIRECT("D19")="","",INDIRECT("D19"))</f>
      </c>
      <c r="O19" s="85">
        <f ca="1">IF(INDIRECT("E19")="","",INDIRECT("E19"))</f>
      </c>
    </row>
    <row r="20" spans="1:15" ht="19.5" customHeight="1">
      <c r="A20" s="206"/>
      <c r="B20" s="206"/>
      <c r="C20" s="99"/>
      <c r="D20" s="100"/>
      <c r="E20" s="100"/>
      <c r="F20" s="98"/>
      <c r="G20" s="99"/>
      <c r="H20" s="67">
        <f>IF(C20="","",IF(ISERROR(VLOOKUP(C20,'女子単'!C:G,1,FALSE)),"","★"))</f>
      </c>
      <c r="I20" s="67">
        <f>IF(C20="","",IF(ISERROR(VLOOKUP(C20,'混合複'!C:G,1,FALSE)),"","★"))</f>
      </c>
      <c r="J20" s="67">
        <f t="shared" si="0"/>
      </c>
      <c r="L20" s="85">
        <f ca="1">IF(INDIRECT("A20")="","",INDIRECT("A20"))</f>
      </c>
      <c r="M20" s="85">
        <f ca="1">IF(INDIRECT("C20")="","",INDIRECT("C20"))</f>
      </c>
      <c r="N20" s="85">
        <f ca="1">IF(INDIRECT("D20")="","",INDIRECT("D20"))</f>
      </c>
      <c r="O20" s="85">
        <f ca="1">IF(INDIRECT("E20")="","",INDIRECT("E20"))</f>
      </c>
    </row>
    <row r="21" spans="1:15" ht="19.5" customHeight="1">
      <c r="A21" s="207"/>
      <c r="B21" s="207"/>
      <c r="C21" s="101"/>
      <c r="D21" s="102"/>
      <c r="E21" s="102"/>
      <c r="F21" s="103"/>
      <c r="G21" s="101"/>
      <c r="H21" s="67">
        <f>IF(C21="","",IF(ISERROR(VLOOKUP(C21,'女子単'!C:G,1,FALSE)),"","★"))</f>
      </c>
      <c r="I21" s="67">
        <f>IF(C21="","",IF(ISERROR(VLOOKUP(C21,'混合複'!C:G,1,FALSE)),"","★"))</f>
      </c>
      <c r="J21" s="67">
        <f t="shared" si="0"/>
      </c>
      <c r="L21" s="85">
        <f>IF(L20="","",L20)</f>
      </c>
      <c r="M21" s="85">
        <f ca="1">IF(INDIRECT("C21")="","",INDIRECT("C21"))</f>
      </c>
      <c r="N21" s="85">
        <f ca="1">IF(INDIRECT("D21")="","",INDIRECT("D21"))</f>
      </c>
      <c r="O21" s="85">
        <f ca="1">IF(INDIRECT("E21")="","",INDIRECT("E21"))</f>
      </c>
    </row>
    <row r="22" spans="1:15" ht="19.5" customHeight="1">
      <c r="A22" s="206"/>
      <c r="B22" s="206"/>
      <c r="C22" s="99"/>
      <c r="D22" s="100"/>
      <c r="E22" s="100"/>
      <c r="F22" s="98"/>
      <c r="G22" s="99"/>
      <c r="H22" s="67">
        <f>IF(C22="","",IF(ISERROR(VLOOKUP(C22,'女子単'!C:G,1,FALSE)),"","★"))</f>
      </c>
      <c r="I22" s="67">
        <f>IF(C22="","",IF(ISERROR(VLOOKUP(C22,'混合複'!C:G,1,FALSE)),"","★"))</f>
      </c>
      <c r="J22" s="67">
        <f t="shared" si="0"/>
      </c>
      <c r="L22" s="85">
        <f ca="1">IF(INDIRECT("A22")="","",INDIRECT("A22"))</f>
      </c>
      <c r="M22" s="85">
        <f ca="1">IF(INDIRECT("C22")="","",INDIRECT("C22"))</f>
      </c>
      <c r="N22" s="85">
        <f ca="1">IF(INDIRECT("D22")="","",INDIRECT("D22"))</f>
      </c>
      <c r="O22" s="85">
        <f ca="1">IF(INDIRECT("E22")="","",INDIRECT("E22"))</f>
      </c>
    </row>
    <row r="23" spans="1:15" ht="19.5" customHeight="1">
      <c r="A23" s="207"/>
      <c r="B23" s="207"/>
      <c r="C23" s="101"/>
      <c r="D23" s="102"/>
      <c r="E23" s="102"/>
      <c r="F23" s="103"/>
      <c r="G23" s="101"/>
      <c r="H23" s="67">
        <f>IF(C23="","",IF(ISERROR(VLOOKUP(C23,'女子単'!C:G,1,FALSE)),"","★"))</f>
      </c>
      <c r="I23" s="67">
        <f>IF(C23="","",IF(ISERROR(VLOOKUP(C23,'混合複'!C:G,1,FALSE)),"","★"))</f>
      </c>
      <c r="J23" s="67">
        <f t="shared" si="0"/>
      </c>
      <c r="L23" s="85">
        <f>IF(L22="","",L22)</f>
      </c>
      <c r="M23" s="85">
        <f ca="1">IF(INDIRECT("C23")="","",INDIRECT("C23"))</f>
      </c>
      <c r="N23" s="85">
        <f ca="1">IF(INDIRECT("D23")="","",INDIRECT("D23"))</f>
      </c>
      <c r="O23" s="85">
        <f ca="1">IF(INDIRECT("E23")="","",INDIRECT("E23"))</f>
      </c>
    </row>
    <row r="24" spans="1:15" ht="19.5" customHeight="1">
      <c r="A24" s="206"/>
      <c r="B24" s="206"/>
      <c r="C24" s="99"/>
      <c r="D24" s="100"/>
      <c r="E24" s="100"/>
      <c r="F24" s="98"/>
      <c r="G24" s="99"/>
      <c r="H24" s="67">
        <f>IF(C24="","",IF(ISERROR(VLOOKUP(C24,'女子単'!C:G,1,FALSE)),"","★"))</f>
      </c>
      <c r="I24" s="67">
        <f>IF(C24="","",IF(ISERROR(VLOOKUP(C24,'混合複'!C:G,1,FALSE)),"","★"))</f>
      </c>
      <c r="J24" s="67">
        <f t="shared" si="0"/>
      </c>
      <c r="L24" s="85">
        <f ca="1">IF(INDIRECT("A24")="","",INDIRECT("A24"))</f>
      </c>
      <c r="M24" s="85">
        <f ca="1">IF(INDIRECT("C24")="","",INDIRECT("C24"))</f>
      </c>
      <c r="N24" s="85">
        <f ca="1">IF(INDIRECT("D24")="","",INDIRECT("D24"))</f>
      </c>
      <c r="O24" s="85">
        <f ca="1">IF(INDIRECT("E24")="","",INDIRECT("E24"))</f>
      </c>
    </row>
    <row r="25" spans="1:15" ht="19.5" customHeight="1">
      <c r="A25" s="207"/>
      <c r="B25" s="207"/>
      <c r="C25" s="101"/>
      <c r="D25" s="102"/>
      <c r="E25" s="102"/>
      <c r="F25" s="103"/>
      <c r="G25" s="101"/>
      <c r="H25" s="67">
        <f>IF(C25="","",IF(ISERROR(VLOOKUP(C25,'女子単'!C:G,1,FALSE)),"","★"))</f>
      </c>
      <c r="I25" s="67">
        <f>IF(C25="","",IF(ISERROR(VLOOKUP(C25,'混合複'!C:G,1,FALSE)),"","★"))</f>
      </c>
      <c r="J25" s="67">
        <f t="shared" si="0"/>
      </c>
      <c r="L25" s="85">
        <f>IF(L24="","",L24)</f>
      </c>
      <c r="M25" s="85">
        <f ca="1">IF(INDIRECT("C25")="","",INDIRECT("C25"))</f>
      </c>
      <c r="N25" s="85">
        <f ca="1">IF(INDIRECT("D25")="","",INDIRECT("D25"))</f>
      </c>
      <c r="O25" s="85">
        <f ca="1">IF(INDIRECT("E25")="","",INDIRECT("E25"))</f>
      </c>
    </row>
    <row r="26" spans="1:15" ht="19.5" customHeight="1">
      <c r="A26" s="206"/>
      <c r="B26" s="206"/>
      <c r="C26" s="99"/>
      <c r="D26" s="100"/>
      <c r="E26" s="100"/>
      <c r="F26" s="98"/>
      <c r="G26" s="99"/>
      <c r="H26" s="67">
        <f>IF(C26="","",IF(ISERROR(VLOOKUP(C26,'女子単'!C:G,1,FALSE)),"","★"))</f>
      </c>
      <c r="I26" s="67">
        <f>IF(C26="","",IF(ISERROR(VLOOKUP(C26,'混合複'!C:G,1,FALSE)),"","★"))</f>
      </c>
      <c r="J26" s="67">
        <f t="shared" si="0"/>
      </c>
      <c r="L26" s="85">
        <f ca="1">IF(INDIRECT("A26")="","",INDIRECT("A26"))</f>
      </c>
      <c r="M26" s="85">
        <f ca="1">IF(INDIRECT("C26")="","",INDIRECT("C26"))</f>
      </c>
      <c r="N26" s="85">
        <f ca="1">IF(INDIRECT("D26")="","",INDIRECT("D26"))</f>
      </c>
      <c r="O26" s="85">
        <f ca="1">IF(INDIRECT("E26")="","",INDIRECT("E26"))</f>
      </c>
    </row>
    <row r="27" spans="1:15" ht="19.5" customHeight="1">
      <c r="A27" s="207"/>
      <c r="B27" s="207"/>
      <c r="C27" s="101"/>
      <c r="D27" s="102"/>
      <c r="E27" s="102"/>
      <c r="F27" s="103"/>
      <c r="G27" s="101"/>
      <c r="H27" s="67">
        <f>IF(C27="","",IF(ISERROR(VLOOKUP(C27,'女子単'!C:G,1,FALSE)),"","★"))</f>
      </c>
      <c r="I27" s="67">
        <f>IF(C27="","",IF(ISERROR(VLOOKUP(C27,'混合複'!C:G,1,FALSE)),"","★"))</f>
      </c>
      <c r="J27" s="67">
        <f t="shared" si="0"/>
      </c>
      <c r="L27" s="85">
        <f>IF(L26="","",L26)</f>
      </c>
      <c r="M27" s="85">
        <f ca="1">IF(INDIRECT("C27")="","",INDIRECT("C27"))</f>
      </c>
      <c r="N27" s="85">
        <f ca="1">IF(INDIRECT("D27")="","",INDIRECT("D27"))</f>
      </c>
      <c r="O27" s="85">
        <f ca="1">IF(INDIRECT("E27")="","",INDIRECT("E27"))</f>
      </c>
    </row>
    <row r="28" spans="1:15" ht="19.5" customHeight="1">
      <c r="A28" s="206"/>
      <c r="B28" s="206"/>
      <c r="C28" s="99"/>
      <c r="D28" s="100"/>
      <c r="E28" s="100"/>
      <c r="F28" s="98"/>
      <c r="G28" s="99"/>
      <c r="H28" s="67">
        <f>IF(C28="","",IF(ISERROR(VLOOKUP(C28,'女子単'!C:G,1,FALSE)),"","★"))</f>
      </c>
      <c r="I28" s="67">
        <f>IF(C28="","",IF(ISERROR(VLOOKUP(C28,'混合複'!C:G,1,FALSE)),"","★"))</f>
      </c>
      <c r="J28" s="67">
        <f t="shared" si="0"/>
      </c>
      <c r="L28" s="85">
        <f ca="1">IF(INDIRECT("A28")="","",INDIRECT("A28"))</f>
      </c>
      <c r="M28" s="85">
        <f ca="1">IF(INDIRECT("C28")="","",INDIRECT("C28"))</f>
      </c>
      <c r="N28" s="85">
        <f ca="1">IF(INDIRECT("D28")="","",INDIRECT("D28"))</f>
      </c>
      <c r="O28" s="85">
        <f ca="1">IF(INDIRECT("E28")="","",INDIRECT("E28"))</f>
      </c>
    </row>
    <row r="29" spans="1:15" ht="19.5" customHeight="1">
      <c r="A29" s="207"/>
      <c r="B29" s="207"/>
      <c r="C29" s="101"/>
      <c r="D29" s="102"/>
      <c r="E29" s="102"/>
      <c r="F29" s="103"/>
      <c r="G29" s="101"/>
      <c r="H29" s="67">
        <f>IF(C29="","",IF(ISERROR(VLOOKUP(C29,'女子単'!C:G,1,FALSE)),"","★"))</f>
      </c>
      <c r="I29" s="67">
        <f>IF(C29="","",IF(ISERROR(VLOOKUP(C29,'混合複'!C:G,1,FALSE)),"","★"))</f>
      </c>
      <c r="J29" s="67">
        <f t="shared" si="0"/>
      </c>
      <c r="L29" s="85">
        <f>IF(L28="","",L28)</f>
      </c>
      <c r="M29" s="85">
        <f ca="1">IF(INDIRECT("C29")="","",INDIRECT("C29"))</f>
      </c>
      <c r="N29" s="85">
        <f ca="1">IF(INDIRECT("D29")="","",INDIRECT("D29"))</f>
      </c>
      <c r="O29" s="85">
        <f ca="1">IF(INDIRECT("E29")="","",INDIRECT("E29"))</f>
      </c>
    </row>
    <row r="30" spans="1:15" ht="19.5" customHeight="1">
      <c r="A30" s="206"/>
      <c r="B30" s="206"/>
      <c r="C30" s="99"/>
      <c r="D30" s="100"/>
      <c r="E30" s="100"/>
      <c r="F30" s="98"/>
      <c r="G30" s="99"/>
      <c r="H30" s="67">
        <f>IF(C30="","",IF(ISERROR(VLOOKUP(C30,'女子単'!C:G,1,FALSE)),"","★"))</f>
      </c>
      <c r="I30" s="67">
        <f>IF(C30="","",IF(ISERROR(VLOOKUP(C30,'混合複'!C:G,1,FALSE)),"","★"))</f>
      </c>
      <c r="J30" s="67">
        <f t="shared" si="0"/>
      </c>
      <c r="L30" s="85">
        <f ca="1">IF(INDIRECT("A30")="","",INDIRECT("A30"))</f>
      </c>
      <c r="M30" s="85">
        <f ca="1">IF(INDIRECT("C30")="","",INDIRECT("C30"))</f>
      </c>
      <c r="N30" s="85">
        <f ca="1">IF(INDIRECT("D30")="","",INDIRECT("D30"))</f>
      </c>
      <c r="O30" s="85">
        <f ca="1">IF(INDIRECT("E30")="","",INDIRECT("E30"))</f>
      </c>
    </row>
    <row r="31" spans="1:15" ht="19.5" customHeight="1">
      <c r="A31" s="207"/>
      <c r="B31" s="207"/>
      <c r="C31" s="101"/>
      <c r="D31" s="102"/>
      <c r="E31" s="102"/>
      <c r="F31" s="103"/>
      <c r="G31" s="101"/>
      <c r="H31" s="67">
        <f>IF(C31="","",IF(ISERROR(VLOOKUP(C31,'女子単'!C:G,1,FALSE)),"","★"))</f>
      </c>
      <c r="I31" s="67">
        <f>IF(C31="","",IF(ISERROR(VLOOKUP(C31,'混合複'!C:G,1,FALSE)),"","★"))</f>
      </c>
      <c r="J31" s="67">
        <f t="shared" si="0"/>
      </c>
      <c r="L31" s="85">
        <f>IF(L30="","",L30)</f>
      </c>
      <c r="M31" s="85">
        <f ca="1">IF(INDIRECT("C31")="","",INDIRECT("C31"))</f>
      </c>
      <c r="N31" s="85">
        <f ca="1">IF(INDIRECT("D31")="","",INDIRECT("D31"))</f>
      </c>
      <c r="O31" s="85">
        <f ca="1">IF(INDIRECT("E31")="","",INDIRECT("E31"))</f>
      </c>
    </row>
    <row r="32" spans="1:15" ht="19.5" customHeight="1">
      <c r="A32" s="206"/>
      <c r="B32" s="206"/>
      <c r="C32" s="99"/>
      <c r="D32" s="100"/>
      <c r="E32" s="100"/>
      <c r="F32" s="98"/>
      <c r="G32" s="99"/>
      <c r="H32" s="67">
        <f>IF(C32="","",IF(ISERROR(VLOOKUP(C32,'女子単'!C:G,1,FALSE)),"","★"))</f>
      </c>
      <c r="I32" s="67">
        <f>IF(C32="","",IF(ISERROR(VLOOKUP(C32,'混合複'!C:G,1,FALSE)),"","★"))</f>
      </c>
      <c r="J32" s="67">
        <f t="shared" si="0"/>
      </c>
      <c r="L32" s="85">
        <f ca="1">IF(INDIRECT("A32")="","",INDIRECT("A32"))</f>
      </c>
      <c r="M32" s="85">
        <f ca="1">IF(INDIRECT("C32")="","",INDIRECT("C32"))</f>
      </c>
      <c r="N32" s="85">
        <f ca="1">IF(INDIRECT("D32")="","",INDIRECT("D32"))</f>
      </c>
      <c r="O32" s="85">
        <f ca="1">IF(INDIRECT("E32")="","",INDIRECT("E32"))</f>
      </c>
    </row>
    <row r="33" spans="1:15" ht="19.5" customHeight="1">
      <c r="A33" s="207"/>
      <c r="B33" s="207"/>
      <c r="C33" s="101"/>
      <c r="D33" s="102"/>
      <c r="E33" s="102"/>
      <c r="F33" s="103"/>
      <c r="G33" s="101"/>
      <c r="H33" s="67">
        <f>IF(C33="","",IF(ISERROR(VLOOKUP(C33,'女子単'!C:G,1,FALSE)),"","★"))</f>
      </c>
      <c r="I33" s="67">
        <f>IF(C33="","",IF(ISERROR(VLOOKUP(C33,'混合複'!C:G,1,FALSE)),"","★"))</f>
      </c>
      <c r="J33" s="67">
        <f t="shared" si="0"/>
      </c>
      <c r="L33" s="85">
        <f>IF(L32="","",L32)</f>
      </c>
      <c r="M33" s="85">
        <f ca="1">IF(INDIRECT("C33")="","",INDIRECT("C33"))</f>
      </c>
      <c r="N33" s="85">
        <f ca="1">IF(INDIRECT("D33")="","",INDIRECT("D33"))</f>
      </c>
      <c r="O33" s="85">
        <f ca="1">IF(INDIRECT("E33")="","",INDIRECT("E33"))</f>
      </c>
    </row>
    <row r="34" spans="1:15" ht="19.5" customHeight="1">
      <c r="A34" s="206"/>
      <c r="B34" s="206"/>
      <c r="C34" s="99"/>
      <c r="D34" s="100"/>
      <c r="E34" s="100"/>
      <c r="F34" s="98"/>
      <c r="G34" s="99"/>
      <c r="H34" s="67">
        <f>IF(C34="","",IF(ISERROR(VLOOKUP(C34,'女子単'!C:G,1,FALSE)),"","★"))</f>
      </c>
      <c r="I34" s="67">
        <f>IF(C34="","",IF(ISERROR(VLOOKUP(C34,'混合複'!C:G,1,FALSE)),"","★"))</f>
      </c>
      <c r="J34" s="67">
        <f t="shared" si="0"/>
      </c>
      <c r="L34" s="85">
        <f ca="1">IF(INDIRECT("A34")="","",INDIRECT("A34"))</f>
      </c>
      <c r="M34" s="85">
        <f ca="1">IF(INDIRECT("C34")="","",INDIRECT("C34"))</f>
      </c>
      <c r="N34" s="85">
        <f ca="1">IF(INDIRECT("D34")="","",INDIRECT("D34"))</f>
      </c>
      <c r="O34" s="85">
        <f ca="1">IF(INDIRECT("E34")="","",INDIRECT("E34"))</f>
      </c>
    </row>
    <row r="35" spans="1:15" ht="19.5" customHeight="1">
      <c r="A35" s="207"/>
      <c r="B35" s="207"/>
      <c r="C35" s="101"/>
      <c r="D35" s="102"/>
      <c r="E35" s="102"/>
      <c r="F35" s="103"/>
      <c r="G35" s="101"/>
      <c r="H35" s="67">
        <f>IF(C35="","",IF(ISERROR(VLOOKUP(C35,'女子単'!C:G,1,FALSE)),"","★"))</f>
      </c>
      <c r="I35" s="67">
        <f>IF(C35="","",IF(ISERROR(VLOOKUP(C35,'混合複'!C:G,1,FALSE)),"","★"))</f>
      </c>
      <c r="J35" s="67">
        <f t="shared" si="0"/>
      </c>
      <c r="L35" s="85">
        <f>IF(L34="","",L34)</f>
      </c>
      <c r="M35" s="85">
        <f ca="1">IF(INDIRECT("C35")="","",INDIRECT("C35"))</f>
      </c>
      <c r="N35" s="85">
        <f ca="1">IF(INDIRECT("D35")="","",INDIRECT("D35"))</f>
      </c>
      <c r="O35" s="85">
        <f ca="1">IF(INDIRECT("E35")="","",INDIRECT("E35"))</f>
      </c>
    </row>
    <row r="36" spans="1:15" ht="19.5" customHeight="1">
      <c r="A36" s="206"/>
      <c r="B36" s="206"/>
      <c r="C36" s="99"/>
      <c r="D36" s="100"/>
      <c r="E36" s="100"/>
      <c r="F36" s="98"/>
      <c r="G36" s="99"/>
      <c r="H36" s="67">
        <f>IF(C36="","",IF(ISERROR(VLOOKUP(C36,'女子単'!C:G,1,FALSE)),"","★"))</f>
      </c>
      <c r="I36" s="67">
        <f>IF(C36="","",IF(ISERROR(VLOOKUP(C36,'混合複'!C:G,1,FALSE)),"","★"))</f>
      </c>
      <c r="J36" s="67">
        <f t="shared" si="0"/>
      </c>
      <c r="L36" s="85">
        <f ca="1">IF(INDIRECT("A36")="","",INDIRECT("A36"))</f>
      </c>
      <c r="M36" s="85">
        <f ca="1">IF(INDIRECT("C36")="","",INDIRECT("C36"))</f>
      </c>
      <c r="N36" s="85">
        <f ca="1">IF(INDIRECT("D36")="","",INDIRECT("D36"))</f>
      </c>
      <c r="O36" s="85">
        <f ca="1">IF(INDIRECT("E36")="","",INDIRECT("E36"))</f>
      </c>
    </row>
    <row r="37" spans="1:15" ht="19.5" customHeight="1">
      <c r="A37" s="207"/>
      <c r="B37" s="207"/>
      <c r="C37" s="101"/>
      <c r="D37" s="102"/>
      <c r="E37" s="102"/>
      <c r="F37" s="103"/>
      <c r="G37" s="101"/>
      <c r="H37" s="67">
        <f>IF(C37="","",IF(ISERROR(VLOOKUP(C37,'女子単'!C:G,1,FALSE)),"","★"))</f>
      </c>
      <c r="I37" s="67">
        <f>IF(C37="","",IF(ISERROR(VLOOKUP(C37,'混合複'!C:G,1,FALSE)),"","★"))</f>
      </c>
      <c r="J37" s="67">
        <f t="shared" si="0"/>
      </c>
      <c r="L37" s="85">
        <f>IF(L36="","",L36)</f>
      </c>
      <c r="M37" s="85">
        <f ca="1">IF(INDIRECT("C37")="","",INDIRECT("C37"))</f>
      </c>
      <c r="N37" s="85">
        <f ca="1">IF(INDIRECT("D37")="","",INDIRECT("D37"))</f>
      </c>
      <c r="O37" s="85">
        <f ca="1">IF(INDIRECT("E37")="","",INDIRECT("E37"))</f>
      </c>
    </row>
    <row r="38" spans="1:15" ht="19.5" customHeight="1">
      <c r="A38" s="206"/>
      <c r="B38" s="206"/>
      <c r="C38" s="99"/>
      <c r="D38" s="100"/>
      <c r="E38" s="100"/>
      <c r="F38" s="98"/>
      <c r="G38" s="99"/>
      <c r="H38" s="67">
        <f>IF(C38="","",IF(ISERROR(VLOOKUP(C38,'女子単'!C:G,1,FALSE)),"","★"))</f>
      </c>
      <c r="I38" s="67">
        <f>IF(C38="","",IF(ISERROR(VLOOKUP(C38,'混合複'!C:G,1,FALSE)),"","★"))</f>
      </c>
      <c r="J38" s="67">
        <f t="shared" si="0"/>
      </c>
      <c r="L38" s="85">
        <f ca="1">IF(INDIRECT("A38")="","",INDIRECT("A38"))</f>
      </c>
      <c r="M38" s="85">
        <f ca="1">IF(INDIRECT("C38")="","",INDIRECT("C38"))</f>
      </c>
      <c r="N38" s="85">
        <f ca="1">IF(INDIRECT("D38")="","",INDIRECT("D38"))</f>
      </c>
      <c r="O38" s="85">
        <f ca="1">IF(INDIRECT("E38")="","",INDIRECT("E38"))</f>
      </c>
    </row>
    <row r="39" spans="1:15" ht="19.5" customHeight="1">
      <c r="A39" s="207"/>
      <c r="B39" s="207"/>
      <c r="C39" s="101"/>
      <c r="D39" s="102"/>
      <c r="E39" s="102"/>
      <c r="F39" s="103"/>
      <c r="G39" s="101"/>
      <c r="H39" s="67">
        <f>IF(C39="","",IF(ISERROR(VLOOKUP(C39,'女子単'!C:G,1,FALSE)),"","★"))</f>
      </c>
      <c r="I39" s="67">
        <f>IF(C39="","",IF(ISERROR(VLOOKUP(C39,'混合複'!C:G,1,FALSE)),"","★"))</f>
      </c>
      <c r="J39" s="67">
        <f t="shared" si="0"/>
      </c>
      <c r="L39" s="85">
        <f>IF(L38="","",L38)</f>
      </c>
      <c r="M39" s="85">
        <f ca="1">IF(INDIRECT("C39")="","",INDIRECT("C39"))</f>
      </c>
      <c r="N39" s="85">
        <f ca="1">IF(INDIRECT("D39")="","",INDIRECT("D39"))</f>
      </c>
      <c r="O39" s="85">
        <f ca="1">IF(INDIRECT("E39")="","",INDIRECT("E39"))</f>
      </c>
    </row>
    <row r="40" spans="1:15" ht="19.5" customHeight="1">
      <c r="A40" s="206"/>
      <c r="B40" s="206"/>
      <c r="C40" s="99"/>
      <c r="D40" s="100"/>
      <c r="E40" s="100"/>
      <c r="F40" s="98"/>
      <c r="G40" s="99"/>
      <c r="H40" s="67">
        <f>IF(C40="","",IF(ISERROR(VLOOKUP(C40,'女子単'!C:G,1,FALSE)),"","★"))</f>
      </c>
      <c r="I40" s="67">
        <f>IF(C40="","",IF(ISERROR(VLOOKUP(C40,'混合複'!C:G,1,FALSE)),"","★"))</f>
      </c>
      <c r="J40" s="67">
        <f t="shared" si="0"/>
      </c>
      <c r="L40" s="85">
        <f ca="1">IF(INDIRECT("A40")="","",INDIRECT("A40"))</f>
      </c>
      <c r="M40" s="85">
        <f ca="1">IF(INDIRECT("C40")="","",INDIRECT("C40"))</f>
      </c>
      <c r="N40" s="85">
        <f ca="1">IF(INDIRECT("D40")="","",INDIRECT("D40"))</f>
      </c>
      <c r="O40" s="85">
        <f ca="1">IF(INDIRECT("E40")="","",INDIRECT("E40"))</f>
      </c>
    </row>
    <row r="41" spans="1:15" ht="19.5" customHeight="1">
      <c r="A41" s="207"/>
      <c r="B41" s="207"/>
      <c r="C41" s="101"/>
      <c r="D41" s="102"/>
      <c r="E41" s="102"/>
      <c r="F41" s="103"/>
      <c r="G41" s="101"/>
      <c r="H41" s="67">
        <f>IF(C41="","",IF(ISERROR(VLOOKUP(C41,'女子単'!C:G,1,FALSE)),"","★"))</f>
      </c>
      <c r="I41" s="67">
        <f>IF(C41="","",IF(ISERROR(VLOOKUP(C41,'混合複'!C:G,1,FALSE)),"","★"))</f>
      </c>
      <c r="J41" s="67">
        <f t="shared" si="0"/>
      </c>
      <c r="L41" s="85">
        <f>IF(L40="","",L40)</f>
      </c>
      <c r="M41" s="85">
        <f ca="1">IF(INDIRECT("C41")="","",INDIRECT("C41"))</f>
      </c>
      <c r="N41" s="85">
        <f ca="1">IF(INDIRECT("D41")="","",INDIRECT("D41"))</f>
      </c>
      <c r="O41" s="85">
        <f ca="1">IF(INDIRECT("E41")="","",INDIRECT("E41"))</f>
      </c>
    </row>
    <row r="42" spans="1:15" ht="19.5" customHeight="1">
      <c r="A42" s="206"/>
      <c r="B42" s="206"/>
      <c r="C42" s="99"/>
      <c r="D42" s="100"/>
      <c r="E42" s="100"/>
      <c r="F42" s="98"/>
      <c r="G42" s="99"/>
      <c r="H42" s="67">
        <f>IF(C42="","",IF(ISERROR(VLOOKUP(C42,'女子単'!C:G,1,FALSE)),"","★"))</f>
      </c>
      <c r="I42" s="67">
        <f>IF(C42="","",IF(ISERROR(VLOOKUP(C42,'混合複'!C:G,1,FALSE)),"","★"))</f>
      </c>
      <c r="J42" s="67">
        <f t="shared" si="0"/>
      </c>
      <c r="L42" s="85">
        <f ca="1">IF(INDIRECT("A42")="","",INDIRECT("A42"))</f>
      </c>
      <c r="M42" s="85">
        <f ca="1">IF(INDIRECT("C42")="","",INDIRECT("C42"))</f>
      </c>
      <c r="N42" s="85">
        <f ca="1">IF(INDIRECT("D42")="","",INDIRECT("D42"))</f>
      </c>
      <c r="O42" s="85">
        <f ca="1">IF(INDIRECT("E42")="","",INDIRECT("E42"))</f>
      </c>
    </row>
    <row r="43" spans="1:15" ht="19.5" customHeight="1">
      <c r="A43" s="207"/>
      <c r="B43" s="207"/>
      <c r="C43" s="101"/>
      <c r="D43" s="102"/>
      <c r="E43" s="102"/>
      <c r="F43" s="103"/>
      <c r="G43" s="101"/>
      <c r="H43" s="67">
        <f>IF(C43="","",IF(ISERROR(VLOOKUP(C43,'女子単'!C:G,1,FALSE)),"","★"))</f>
      </c>
      <c r="I43" s="67">
        <f>IF(C43="","",IF(ISERROR(VLOOKUP(C43,'混合複'!C:G,1,FALSE)),"","★"))</f>
      </c>
      <c r="J43" s="67">
        <f t="shared" si="0"/>
      </c>
      <c r="L43" s="85">
        <f>IF(L42="","",L42)</f>
      </c>
      <c r="M43" s="85">
        <f ca="1">IF(INDIRECT("C43")="","",INDIRECT("C43"))</f>
      </c>
      <c r="N43" s="85">
        <f ca="1">IF(INDIRECT("D43")="","",INDIRECT("D43"))</f>
      </c>
      <c r="O43" s="85">
        <f ca="1">IF(INDIRECT("E43")="","",INDIRECT("E43"))</f>
      </c>
    </row>
    <row r="44" spans="1:15" ht="19.5" customHeight="1">
      <c r="A44" s="206"/>
      <c r="B44" s="206"/>
      <c r="C44" s="99"/>
      <c r="D44" s="100"/>
      <c r="E44" s="100"/>
      <c r="F44" s="98"/>
      <c r="G44" s="99"/>
      <c r="H44" s="67">
        <f>IF(C44="","",IF(ISERROR(VLOOKUP(C44,'女子単'!C:G,1,FALSE)),"","★"))</f>
      </c>
      <c r="I44" s="67">
        <f>IF(C44="","",IF(ISERROR(VLOOKUP(C44,'混合複'!C:G,1,FALSE)),"","★"))</f>
      </c>
      <c r="J44" s="67">
        <f t="shared" si="0"/>
      </c>
      <c r="L44" s="85">
        <f ca="1">IF(INDIRECT("A44")="","",INDIRECT("A44"))</f>
      </c>
      <c r="M44" s="85">
        <f ca="1">IF(INDIRECT("C44")="","",INDIRECT("C44"))</f>
      </c>
      <c r="N44" s="85">
        <f ca="1">IF(INDIRECT("D44")="","",INDIRECT("D44"))</f>
      </c>
      <c r="O44" s="85">
        <f ca="1">IF(INDIRECT("E44")="","",INDIRECT("E44"))</f>
      </c>
    </row>
    <row r="45" spans="1:15" ht="19.5" customHeight="1">
      <c r="A45" s="207"/>
      <c r="B45" s="207"/>
      <c r="C45" s="101"/>
      <c r="D45" s="102"/>
      <c r="E45" s="102"/>
      <c r="F45" s="103"/>
      <c r="G45" s="101"/>
      <c r="H45" s="67">
        <f>IF(C45="","",IF(ISERROR(VLOOKUP(C45,'女子単'!C:G,1,FALSE)),"","★"))</f>
      </c>
      <c r="I45" s="67">
        <f>IF(C45="","",IF(ISERROR(VLOOKUP(C45,'混合複'!C:G,1,FALSE)),"","★"))</f>
      </c>
      <c r="J45" s="67">
        <f t="shared" si="0"/>
      </c>
      <c r="L45" s="85">
        <f>IF(L44="","",L44)</f>
      </c>
      <c r="M45" s="85">
        <f ca="1">IF(INDIRECT("C45")="","",INDIRECT("C45"))</f>
      </c>
      <c r="N45" s="85">
        <f ca="1">IF(INDIRECT("D45")="","",INDIRECT("D45"))</f>
      </c>
      <c r="O45" s="85">
        <f ca="1">IF(INDIRECT("E45")="","",INDIRECT("E45"))</f>
      </c>
    </row>
    <row r="46" spans="1:15" ht="19.5" customHeight="1">
      <c r="A46" s="206"/>
      <c r="B46" s="206"/>
      <c r="C46" s="99"/>
      <c r="D46" s="100"/>
      <c r="E46" s="100"/>
      <c r="F46" s="98"/>
      <c r="G46" s="99"/>
      <c r="H46" s="67">
        <f>IF(C46="","",IF(ISERROR(VLOOKUP(C46,'女子単'!C:G,1,FALSE)),"","★"))</f>
      </c>
      <c r="I46" s="67">
        <f>IF(C46="","",IF(ISERROR(VLOOKUP(C46,'混合複'!C:G,1,FALSE)),"","★"))</f>
      </c>
      <c r="J46" s="67">
        <f t="shared" si="0"/>
      </c>
      <c r="L46" s="85">
        <f ca="1">IF(INDIRECT("A46")="","",INDIRECT("A46"))</f>
      </c>
      <c r="M46" s="85">
        <f ca="1">IF(INDIRECT("C46")="","",INDIRECT("C46"))</f>
      </c>
      <c r="N46" s="85">
        <f ca="1">IF(INDIRECT("D46")="","",INDIRECT("D46"))</f>
      </c>
      <c r="O46" s="85">
        <f ca="1">IF(INDIRECT("E46")="","",INDIRECT("E46"))</f>
      </c>
    </row>
    <row r="47" spans="1:15" ht="19.5" customHeight="1">
      <c r="A47" s="207"/>
      <c r="B47" s="207"/>
      <c r="C47" s="101"/>
      <c r="D47" s="102"/>
      <c r="E47" s="102"/>
      <c r="F47" s="103"/>
      <c r="G47" s="101"/>
      <c r="H47" s="67">
        <f>IF(C47="","",IF(ISERROR(VLOOKUP(C47,'女子単'!C:G,1,FALSE)),"","★"))</f>
      </c>
      <c r="I47" s="67">
        <f>IF(C47="","",IF(ISERROR(VLOOKUP(C47,'混合複'!C:G,1,FALSE)),"","★"))</f>
      </c>
      <c r="J47" s="67">
        <f t="shared" si="0"/>
      </c>
      <c r="L47" s="85">
        <f>IF(L46="","",L46)</f>
      </c>
      <c r="M47" s="85">
        <f ca="1">IF(INDIRECT("C47")="","",INDIRECT("C47"))</f>
      </c>
      <c r="N47" s="85">
        <f ca="1">IF(INDIRECT("D47")="","",INDIRECT("D47"))</f>
      </c>
      <c r="O47" s="85">
        <f ca="1">IF(INDIRECT("E47")="","",INDIRECT("E47"))</f>
      </c>
    </row>
    <row r="48" spans="1:15" ht="19.5" customHeight="1">
      <c r="A48" s="206"/>
      <c r="B48" s="206"/>
      <c r="C48" s="99"/>
      <c r="D48" s="100"/>
      <c r="E48" s="100"/>
      <c r="F48" s="98"/>
      <c r="G48" s="99"/>
      <c r="H48" s="67">
        <f>IF(C48="","",IF(ISERROR(VLOOKUP(C48,'女子単'!C:G,1,FALSE)),"","★"))</f>
      </c>
      <c r="I48" s="67">
        <f>IF(C48="","",IF(ISERROR(VLOOKUP(C48,'混合複'!C:G,1,FALSE)),"","★"))</f>
      </c>
      <c r="J48" s="67">
        <f t="shared" si="0"/>
      </c>
      <c r="L48" s="85">
        <f ca="1">IF(INDIRECT("A48")="","",INDIRECT("A48"))</f>
      </c>
      <c r="M48" s="85">
        <f ca="1">IF(INDIRECT("C48")="","",INDIRECT("C48"))</f>
      </c>
      <c r="N48" s="85">
        <f ca="1">IF(INDIRECT("D48")="","",INDIRECT("D48"))</f>
      </c>
      <c r="O48" s="85">
        <f ca="1">IF(INDIRECT("E48")="","",INDIRECT("E48"))</f>
      </c>
    </row>
    <row r="49" spans="1:15" ht="19.5" customHeight="1">
      <c r="A49" s="207"/>
      <c r="B49" s="207"/>
      <c r="C49" s="101"/>
      <c r="D49" s="102"/>
      <c r="E49" s="102"/>
      <c r="F49" s="103"/>
      <c r="G49" s="101"/>
      <c r="H49" s="67">
        <f>IF(C49="","",IF(ISERROR(VLOOKUP(C49,'女子単'!C:G,1,FALSE)),"","★"))</f>
      </c>
      <c r="I49" s="67">
        <f>IF(C49="","",IF(ISERROR(VLOOKUP(C49,'混合複'!C:G,1,FALSE)),"","★"))</f>
      </c>
      <c r="J49" s="67">
        <f t="shared" si="0"/>
      </c>
      <c r="L49" s="85">
        <f>IF(L48="","",L48)</f>
      </c>
      <c r="M49" s="85">
        <f ca="1">IF(INDIRECT("C49")="","",INDIRECT("C49"))</f>
      </c>
      <c r="N49" s="85">
        <f ca="1">IF(INDIRECT("D49")="","",INDIRECT("D49"))</f>
      </c>
      <c r="O49" s="85">
        <f ca="1">IF(INDIRECT("E49")="","",INDIRECT("E49"))</f>
      </c>
    </row>
    <row r="50" spans="1:15" ht="19.5" customHeight="1">
      <c r="A50" s="206"/>
      <c r="B50" s="206"/>
      <c r="C50" s="99"/>
      <c r="D50" s="100"/>
      <c r="E50" s="100"/>
      <c r="F50" s="98"/>
      <c r="G50" s="99"/>
      <c r="H50" s="67">
        <f>IF(C50="","",IF(ISERROR(VLOOKUP(C50,'女子単'!C:G,1,FALSE)),"","★"))</f>
      </c>
      <c r="I50" s="67">
        <f>IF(C50="","",IF(ISERROR(VLOOKUP(C50,'混合複'!C:G,1,FALSE)),"","★"))</f>
      </c>
      <c r="J50" s="67">
        <f t="shared" si="0"/>
      </c>
      <c r="L50" s="85">
        <f ca="1">IF(INDIRECT("A50")="","",INDIRECT("A50"))</f>
      </c>
      <c r="M50" s="85">
        <f ca="1">IF(INDIRECT("C50")="","",INDIRECT("C50"))</f>
      </c>
      <c r="N50" s="85">
        <f ca="1">IF(INDIRECT("D50")="","",INDIRECT("D50"))</f>
      </c>
      <c r="O50" s="85">
        <f ca="1">IF(INDIRECT("E50")="","",INDIRECT("E50"))</f>
      </c>
    </row>
    <row r="51" spans="1:15" ht="19.5" customHeight="1">
      <c r="A51" s="207"/>
      <c r="B51" s="207"/>
      <c r="C51" s="101"/>
      <c r="D51" s="102"/>
      <c r="E51" s="102"/>
      <c r="F51" s="103"/>
      <c r="G51" s="101"/>
      <c r="H51" s="67">
        <f>IF(C51="","",IF(ISERROR(VLOOKUP(C51,'女子単'!C:G,1,FALSE)),"","★"))</f>
      </c>
      <c r="I51" s="67">
        <f>IF(C51="","",IF(ISERROR(VLOOKUP(C51,'混合複'!C:G,1,FALSE)),"","★"))</f>
      </c>
      <c r="J51" s="67">
        <f t="shared" si="0"/>
      </c>
      <c r="L51" s="85">
        <f>IF(L50="","",L50)</f>
      </c>
      <c r="M51" s="85">
        <f ca="1">IF(INDIRECT("C51")="","",INDIRECT("C51"))</f>
      </c>
      <c r="N51" s="85">
        <f ca="1">IF(INDIRECT("D51")="","",INDIRECT("D51"))</f>
      </c>
      <c r="O51" s="85">
        <f ca="1">IF(INDIRECT("E51")="","",INDIRECT("E51"))</f>
      </c>
    </row>
    <row r="52" spans="1:15" ht="19.5" customHeight="1">
      <c r="A52" s="206"/>
      <c r="B52" s="206"/>
      <c r="C52" s="99"/>
      <c r="D52" s="100"/>
      <c r="E52" s="100"/>
      <c r="F52" s="98"/>
      <c r="G52" s="99"/>
      <c r="H52" s="67">
        <f>IF(C52="","",IF(ISERROR(VLOOKUP(C52,'女子単'!C:G,1,FALSE)),"","★"))</f>
      </c>
      <c r="I52" s="67">
        <f>IF(C52="","",IF(ISERROR(VLOOKUP(C52,'混合複'!C:G,1,FALSE)),"","★"))</f>
      </c>
      <c r="J52" s="67">
        <f t="shared" si="0"/>
      </c>
      <c r="L52" s="85">
        <f ca="1">IF(INDIRECT("A52")="","",INDIRECT("A52"))</f>
      </c>
      <c r="M52" s="85">
        <f ca="1">IF(INDIRECT("C52")="","",INDIRECT("C52"))</f>
      </c>
      <c r="N52" s="85">
        <f ca="1">IF(INDIRECT("D52")="","",INDIRECT("D52"))</f>
      </c>
      <c r="O52" s="85">
        <f ca="1">IF(INDIRECT("E52")="","",INDIRECT("E52"))</f>
      </c>
    </row>
    <row r="53" spans="1:15" ht="19.5" customHeight="1">
      <c r="A53" s="207"/>
      <c r="B53" s="207"/>
      <c r="C53" s="101"/>
      <c r="D53" s="102"/>
      <c r="E53" s="102"/>
      <c r="F53" s="103"/>
      <c r="G53" s="101"/>
      <c r="H53" s="67">
        <f>IF(C53="","",IF(ISERROR(VLOOKUP(C53,'女子単'!C:G,1,FALSE)),"","★"))</f>
      </c>
      <c r="I53" s="67">
        <f>IF(C53="","",IF(ISERROR(VLOOKUP(C53,'混合複'!C:G,1,FALSE)),"","★"))</f>
      </c>
      <c r="J53" s="67">
        <f t="shared" si="0"/>
      </c>
      <c r="L53" s="85">
        <f>IF(L52="","",L52)</f>
      </c>
      <c r="M53" s="85">
        <f ca="1">IF(INDIRECT("C53")="","",INDIRECT("C53"))</f>
      </c>
      <c r="N53" s="85">
        <f ca="1">IF(INDIRECT("D53")="","",INDIRECT("D53"))</f>
      </c>
      <c r="O53" s="85">
        <f ca="1">IF(INDIRECT("E53")="","",INDIRECT("E53"))</f>
      </c>
    </row>
    <row r="54" spans="1:15" ht="19.5" customHeight="1">
      <c r="A54" s="206"/>
      <c r="B54" s="206"/>
      <c r="C54" s="99"/>
      <c r="D54" s="100"/>
      <c r="E54" s="100"/>
      <c r="F54" s="98"/>
      <c r="G54" s="99"/>
      <c r="H54" s="67">
        <f>IF(C54="","",IF(ISERROR(VLOOKUP(C54,'女子単'!C:G,1,FALSE)),"","★"))</f>
      </c>
      <c r="I54" s="67">
        <f>IF(C54="","",IF(ISERROR(VLOOKUP(C54,'混合複'!C:G,1,FALSE)),"","★"))</f>
      </c>
      <c r="J54" s="67">
        <f t="shared" si="0"/>
      </c>
      <c r="L54" s="85">
        <f ca="1">IF(INDIRECT("A54")="","",INDIRECT("A54"))</f>
      </c>
      <c r="M54" s="85">
        <f ca="1">IF(INDIRECT("C54")="","",INDIRECT("C54"))</f>
      </c>
      <c r="N54" s="85">
        <f ca="1">IF(INDIRECT("D54")="","",INDIRECT("D54"))</f>
      </c>
      <c r="O54" s="85">
        <f ca="1">IF(INDIRECT("E54")="","",INDIRECT("E54"))</f>
      </c>
    </row>
    <row r="55" spans="1:15" ht="19.5" customHeight="1">
      <c r="A55" s="207"/>
      <c r="B55" s="207"/>
      <c r="C55" s="101"/>
      <c r="D55" s="102"/>
      <c r="E55" s="102"/>
      <c r="F55" s="103"/>
      <c r="G55" s="101"/>
      <c r="H55" s="67">
        <f>IF(C55="","",IF(ISERROR(VLOOKUP(C55,'女子単'!C:G,1,FALSE)),"","★"))</f>
      </c>
      <c r="I55" s="67">
        <f>IF(C55="","",IF(ISERROR(VLOOKUP(C55,'混合複'!C:G,1,FALSE)),"","★"))</f>
      </c>
      <c r="J55" s="67">
        <f t="shared" si="0"/>
      </c>
      <c r="L55" s="85">
        <f>IF(L54="","",L54)</f>
      </c>
      <c r="M55" s="85">
        <f ca="1">IF(INDIRECT("C55")="","",INDIRECT("C55"))</f>
      </c>
      <c r="N55" s="85">
        <f ca="1">IF(INDIRECT("D55")="","",INDIRECT("D55"))</f>
      </c>
      <c r="O55" s="85">
        <f ca="1">IF(INDIRECT("E55")="","",INDIRECT("E55"))</f>
      </c>
    </row>
    <row r="56" spans="1:15" ht="19.5" customHeight="1">
      <c r="A56" s="206"/>
      <c r="B56" s="206"/>
      <c r="C56" s="99"/>
      <c r="D56" s="100"/>
      <c r="E56" s="100"/>
      <c r="F56" s="98"/>
      <c r="G56" s="99"/>
      <c r="H56" s="67">
        <f>IF(C56="","",IF(ISERROR(VLOOKUP(C56,'女子単'!C:G,1,FALSE)),"","★"))</f>
      </c>
      <c r="I56" s="67">
        <f>IF(C56="","",IF(ISERROR(VLOOKUP(C56,'混合複'!C:G,1,FALSE)),"","★"))</f>
      </c>
      <c r="J56" s="67">
        <f t="shared" si="0"/>
      </c>
      <c r="L56" s="85">
        <f ca="1">IF(INDIRECT("A56")="","",INDIRECT("A56"))</f>
      </c>
      <c r="M56" s="85">
        <f ca="1">IF(INDIRECT("C56")="","",INDIRECT("C56"))</f>
      </c>
      <c r="N56" s="85">
        <f ca="1">IF(INDIRECT("D56")="","",INDIRECT("D56"))</f>
      </c>
      <c r="O56" s="85">
        <f ca="1">IF(INDIRECT("E56")="","",INDIRECT("E56"))</f>
      </c>
    </row>
    <row r="57" spans="1:15" ht="19.5" customHeight="1">
      <c r="A57" s="207"/>
      <c r="B57" s="207"/>
      <c r="C57" s="101"/>
      <c r="D57" s="102"/>
      <c r="E57" s="102"/>
      <c r="F57" s="103"/>
      <c r="G57" s="101"/>
      <c r="H57" s="67">
        <f>IF(C57="","",IF(ISERROR(VLOOKUP(C57,'女子単'!C:G,1,FALSE)),"","★"))</f>
      </c>
      <c r="I57" s="67">
        <f>IF(C57="","",IF(ISERROR(VLOOKUP(C57,'混合複'!C:G,1,FALSE)),"","★"))</f>
      </c>
      <c r="J57" s="67">
        <f t="shared" si="0"/>
      </c>
      <c r="L57" s="85">
        <f>IF(L56="","",L56)</f>
      </c>
      <c r="M57" s="85">
        <f ca="1">IF(INDIRECT("C57")="","",INDIRECT("C57"))</f>
      </c>
      <c r="N57" s="85">
        <f ca="1">IF(INDIRECT("D57")="","",INDIRECT("D57"))</f>
      </c>
      <c r="O57" s="85">
        <f ca="1">IF(INDIRECT("E57")="","",INDIRECT("E57"))</f>
      </c>
    </row>
    <row r="58" spans="1:15" ht="19.5" customHeight="1">
      <c r="A58" s="206"/>
      <c r="B58" s="206"/>
      <c r="C58" s="99"/>
      <c r="D58" s="100"/>
      <c r="E58" s="100"/>
      <c r="F58" s="98"/>
      <c r="G58" s="99"/>
      <c r="H58" s="67">
        <f>IF(C58="","",IF(ISERROR(VLOOKUP(C58,'女子単'!C:G,1,FALSE)),"","★"))</f>
      </c>
      <c r="I58" s="67">
        <f>IF(C58="","",IF(ISERROR(VLOOKUP(C58,'混合複'!C:G,1,FALSE)),"","★"))</f>
      </c>
      <c r="J58" s="67">
        <f t="shared" si="0"/>
      </c>
      <c r="L58" s="85">
        <f ca="1">IF(INDIRECT("A58")="","",INDIRECT("A58"))</f>
      </c>
      <c r="M58" s="85">
        <f ca="1">IF(INDIRECT("C58")="","",INDIRECT("C58"))</f>
      </c>
      <c r="N58" s="85">
        <f ca="1">IF(INDIRECT("D58")="","",INDIRECT("D58"))</f>
      </c>
      <c r="O58" s="85">
        <f ca="1">IF(INDIRECT("E58")="","",INDIRECT("E58"))</f>
      </c>
    </row>
    <row r="59" spans="1:15" ht="19.5" customHeight="1">
      <c r="A59" s="207"/>
      <c r="B59" s="207"/>
      <c r="C59" s="101"/>
      <c r="D59" s="102"/>
      <c r="E59" s="102"/>
      <c r="F59" s="103"/>
      <c r="G59" s="101"/>
      <c r="H59" s="67">
        <f>IF(C59="","",IF(ISERROR(VLOOKUP(C59,'女子単'!C:G,1,FALSE)),"","★"))</f>
      </c>
      <c r="I59" s="67">
        <f>IF(C59="","",IF(ISERROR(VLOOKUP(C59,'混合複'!C:G,1,FALSE)),"","★"))</f>
      </c>
      <c r="J59" s="67">
        <f t="shared" si="0"/>
      </c>
      <c r="L59" s="85">
        <f>IF(L58="","",L58)</f>
      </c>
      <c r="M59" s="85">
        <f ca="1">IF(INDIRECT("C59")="","",INDIRECT("C59"))</f>
      </c>
      <c r="N59" s="85">
        <f ca="1">IF(INDIRECT("D59")="","",INDIRECT("D59"))</f>
      </c>
      <c r="O59" s="85">
        <f ca="1">IF(INDIRECT("E59")="","",INDIRECT("E59"))</f>
      </c>
    </row>
    <row r="60" spans="1:15" ht="19.5" customHeight="1">
      <c r="A60" s="206"/>
      <c r="B60" s="206"/>
      <c r="C60" s="99"/>
      <c r="D60" s="100"/>
      <c r="E60" s="100"/>
      <c r="F60" s="98"/>
      <c r="G60" s="99"/>
      <c r="H60" s="67">
        <f>IF(C60="","",IF(ISERROR(VLOOKUP(C60,'女子単'!C:G,1,FALSE)),"","★"))</f>
      </c>
      <c r="I60" s="67">
        <f>IF(C60="","",IF(ISERROR(VLOOKUP(C60,'混合複'!C:G,1,FALSE)),"","★"))</f>
      </c>
      <c r="J60" s="67">
        <f t="shared" si="0"/>
      </c>
      <c r="L60" s="85">
        <f ca="1">IF(INDIRECT("A60")="","",INDIRECT("A60"))</f>
      </c>
      <c r="M60" s="85">
        <f ca="1">IF(INDIRECT("C60")="","",INDIRECT("C60"))</f>
      </c>
      <c r="N60" s="85">
        <f ca="1">IF(INDIRECT("D60")="","",INDIRECT("D60"))</f>
      </c>
      <c r="O60" s="85">
        <f ca="1">IF(INDIRECT("E60")="","",INDIRECT("E60"))</f>
      </c>
    </row>
    <row r="61" spans="1:15" ht="19.5" customHeight="1">
      <c r="A61" s="207"/>
      <c r="B61" s="207"/>
      <c r="C61" s="101"/>
      <c r="D61" s="102"/>
      <c r="E61" s="102"/>
      <c r="F61" s="103"/>
      <c r="G61" s="101"/>
      <c r="H61" s="67">
        <f>IF(C61="","",IF(ISERROR(VLOOKUP(C61,'女子単'!C:G,1,FALSE)),"","★"))</f>
      </c>
      <c r="I61" s="67">
        <f>IF(C61="","",IF(ISERROR(VLOOKUP(C61,'混合複'!C:G,1,FALSE)),"","★"))</f>
      </c>
      <c r="J61" s="67">
        <f t="shared" si="0"/>
      </c>
      <c r="L61" s="85">
        <f>IF(L60="","",L60)</f>
      </c>
      <c r="M61" s="85">
        <f ca="1">IF(INDIRECT("C61")="","",INDIRECT("C61"))</f>
      </c>
      <c r="N61" s="85">
        <f ca="1">IF(INDIRECT("D61")="","",INDIRECT("D61"))</f>
      </c>
      <c r="O61" s="85">
        <f ca="1">IF(INDIRECT("E61")="","",INDIRECT("E61"))</f>
      </c>
    </row>
    <row r="62" spans="1:15" ht="19.5" customHeight="1">
      <c r="A62" s="206"/>
      <c r="B62" s="206"/>
      <c r="C62" s="99"/>
      <c r="D62" s="100"/>
      <c r="E62" s="100"/>
      <c r="F62" s="98"/>
      <c r="G62" s="99"/>
      <c r="H62" s="67">
        <f>IF(C62="","",IF(ISERROR(VLOOKUP(C62,'女子単'!C:G,1,FALSE)),"","★"))</f>
      </c>
      <c r="I62" s="67">
        <f>IF(C62="","",IF(ISERROR(VLOOKUP(C62,'混合複'!C:G,1,FALSE)),"","★"))</f>
      </c>
      <c r="J62" s="67">
        <f t="shared" si="0"/>
      </c>
      <c r="L62" s="85">
        <f ca="1">IF(INDIRECT("A62")="","",INDIRECT("A62"))</f>
      </c>
      <c r="M62" s="85">
        <f ca="1">IF(INDIRECT("C62")="","",INDIRECT("C62"))</f>
      </c>
      <c r="N62" s="85">
        <f ca="1">IF(INDIRECT("D62")="","",INDIRECT("D62"))</f>
      </c>
      <c r="O62" s="85">
        <f ca="1">IF(INDIRECT("E62")="","",INDIRECT("E62"))</f>
      </c>
    </row>
    <row r="63" spans="1:15" ht="19.5" customHeight="1">
      <c r="A63" s="207"/>
      <c r="B63" s="207"/>
      <c r="C63" s="101"/>
      <c r="D63" s="102"/>
      <c r="E63" s="102"/>
      <c r="F63" s="103"/>
      <c r="G63" s="101"/>
      <c r="H63" s="67">
        <f>IF(C63="","",IF(ISERROR(VLOOKUP(C63,'女子単'!C:G,1,FALSE)),"","★"))</f>
      </c>
      <c r="I63" s="67">
        <f>IF(C63="","",IF(ISERROR(VLOOKUP(C63,'混合複'!C:G,1,FALSE)),"","★"))</f>
      </c>
      <c r="J63" s="67">
        <f t="shared" si="0"/>
      </c>
      <c r="L63" s="85">
        <f>IF(L62="","",L62)</f>
      </c>
      <c r="M63" s="85">
        <f ca="1">IF(INDIRECT("C63")="","",INDIRECT("C63"))</f>
      </c>
      <c r="N63" s="85">
        <f ca="1">IF(INDIRECT("D63")="","",INDIRECT("D63"))</f>
      </c>
      <c r="O63" s="85">
        <f ca="1">IF(INDIRECT("E63")="","",INDIRECT("E63"))</f>
      </c>
    </row>
    <row r="64" spans="1:15" ht="19.5" customHeight="1">
      <c r="A64" s="206"/>
      <c r="B64" s="206"/>
      <c r="C64" s="99"/>
      <c r="D64" s="100"/>
      <c r="E64" s="100"/>
      <c r="F64" s="98"/>
      <c r="G64" s="99"/>
      <c r="H64" s="67">
        <f>IF(C64="","",IF(ISERROR(VLOOKUP(C64,'女子単'!C:G,1,FALSE)),"","★"))</f>
      </c>
      <c r="I64" s="67">
        <f>IF(C64="","",IF(ISERROR(VLOOKUP(C64,'混合複'!C:G,1,FALSE)),"","★"))</f>
      </c>
      <c r="J64" s="67">
        <f t="shared" si="0"/>
      </c>
      <c r="L64" s="85">
        <f ca="1">IF(INDIRECT("A64")="","",INDIRECT("A64"))</f>
      </c>
      <c r="M64" s="85">
        <f ca="1">IF(INDIRECT("C64")="","",INDIRECT("C64"))</f>
      </c>
      <c r="N64" s="85">
        <f ca="1">IF(INDIRECT("D64")="","",INDIRECT("D64"))</f>
      </c>
      <c r="O64" s="85">
        <f ca="1">IF(INDIRECT("E64")="","",INDIRECT("E64"))</f>
      </c>
    </row>
    <row r="65" spans="1:15" ht="19.5" customHeight="1">
      <c r="A65" s="207"/>
      <c r="B65" s="207"/>
      <c r="C65" s="101"/>
      <c r="D65" s="102"/>
      <c r="E65" s="102"/>
      <c r="F65" s="103"/>
      <c r="G65" s="101"/>
      <c r="H65" s="67">
        <f>IF(C65="","",IF(ISERROR(VLOOKUP(C65,'女子単'!C:G,1,FALSE)),"","★"))</f>
      </c>
      <c r="I65" s="67">
        <f>IF(C65="","",IF(ISERROR(VLOOKUP(C65,'混合複'!C:G,1,FALSE)),"","★"))</f>
      </c>
      <c r="J65" s="67">
        <f t="shared" si="0"/>
      </c>
      <c r="L65" s="85">
        <f>IF(L64="","",L64)</f>
      </c>
      <c r="M65" s="85">
        <f ca="1">IF(INDIRECT("C65")="","",INDIRECT("C65"))</f>
      </c>
      <c r="N65" s="85">
        <f ca="1">IF(INDIRECT("D65")="","",INDIRECT("D65"))</f>
      </c>
      <c r="O65" s="85">
        <f ca="1">IF(INDIRECT("E65")="","",INDIRECT("E65"))</f>
      </c>
    </row>
    <row r="66" spans="8:15" ht="19.5" customHeight="1">
      <c r="H66" s="67">
        <f>IF(C66="","",IF(ISERROR(VLOOKUP(C66,'男子複'!C:G,1,FALSE)),"","★"))</f>
      </c>
      <c r="J66" s="67">
        <f t="shared" si="0"/>
      </c>
      <c r="L66" s="85">
        <f ca="1">IF(INDIRECT("A66")="","",INDIRECT("A66"))</f>
      </c>
      <c r="M66" s="85">
        <f ca="1">IF(INDIRECT("C66")="","",INDIRECT("C66"))</f>
      </c>
      <c r="N66" s="85">
        <f ca="1">IF(INDIRECT("D66")="","",INDIRECT("D66"))</f>
      </c>
      <c r="O66" s="85">
        <f ca="1">IF(INDIRECT("E66")="","",INDIRECT("E66"))</f>
      </c>
    </row>
    <row r="67" spans="8:15" ht="19.5" customHeight="1">
      <c r="H67" s="67">
        <f>IF(C67="","",IF(ISERROR(VLOOKUP(C67,'男子複'!C:G,1,FALSE)),"","★"))</f>
      </c>
      <c r="J67" s="67">
        <f t="shared" si="0"/>
      </c>
      <c r="L67" s="85">
        <f>IF(L66="","",L66)</f>
      </c>
      <c r="M67" s="85">
        <f ca="1">IF(INDIRECT("C67")="","",INDIRECT("C67"))</f>
      </c>
      <c r="N67" s="85">
        <f ca="1">IF(INDIRECT("D67")="","",INDIRECT("D67"))</f>
      </c>
      <c r="O67" s="85">
        <f ca="1">IF(INDIRECT("E67")="","",INDIRECT("E67"))</f>
      </c>
    </row>
    <row r="68" spans="8:15" ht="19.5" customHeight="1">
      <c r="H68" s="67">
        <f>IF(C68="","",IF(ISERROR(VLOOKUP(C68,'男子複'!C:G,1,FALSE)),"","★"))</f>
      </c>
      <c r="J68" s="67">
        <f t="shared" si="0"/>
      </c>
      <c r="L68" s="85">
        <f ca="1">IF(INDIRECT("A68")="","",INDIRECT("A68"))</f>
      </c>
      <c r="M68" s="85">
        <f ca="1">IF(INDIRECT("C68")="","",INDIRECT("C68"))</f>
      </c>
      <c r="N68" s="85">
        <f ca="1">IF(INDIRECT("D68")="","",INDIRECT("D68"))</f>
      </c>
      <c r="O68" s="85">
        <f ca="1">IF(INDIRECT("E68")="","",INDIRECT("E68"))</f>
      </c>
    </row>
    <row r="69" spans="8:15" ht="19.5" customHeight="1">
      <c r="H69" s="67">
        <f>IF(C69="","",IF(ISERROR(VLOOKUP(C69,'男子複'!C:G,1,FALSE)),"","★"))</f>
      </c>
      <c r="J69" s="67">
        <f t="shared" si="0"/>
      </c>
      <c r="L69" s="85">
        <f>IF(L68="","",L68)</f>
      </c>
      <c r="M69" s="85">
        <f ca="1">IF(INDIRECT("C69")="","",INDIRECT("C69"))</f>
      </c>
      <c r="N69" s="85">
        <f ca="1">IF(INDIRECT("D69")="","",INDIRECT("D69"))</f>
      </c>
      <c r="O69" s="85">
        <f ca="1">IF(INDIRECT("E69")="","",INDIRECT("E69"))</f>
      </c>
    </row>
    <row r="70" spans="8:15" ht="19.5" customHeight="1">
      <c r="H70" s="67">
        <f>IF(C70="","",IF(ISERROR(VLOOKUP(C70,'男子複'!C:G,1,FALSE)),"","★"))</f>
      </c>
      <c r="J70" s="67">
        <f t="shared" si="0"/>
      </c>
      <c r="L70" s="85">
        <f ca="1">IF(INDIRECT("A70")="","",INDIRECT("A70"))</f>
      </c>
      <c r="M70" s="85">
        <f ca="1">IF(INDIRECT("C70")="","",INDIRECT("C70"))</f>
      </c>
      <c r="N70" s="85">
        <f ca="1">IF(INDIRECT("D70")="","",INDIRECT("D70"))</f>
      </c>
      <c r="O70" s="85">
        <f ca="1">IF(INDIRECT("E70")="","",INDIRECT("E70"))</f>
      </c>
    </row>
    <row r="71" spans="8:15" ht="19.5" customHeight="1">
      <c r="H71" s="67">
        <f>IF(C71="","",IF(ISERROR(VLOOKUP(C71,'男子複'!C:G,1,FALSE)),"","★"))</f>
      </c>
      <c r="J71" s="67">
        <f t="shared" si="0"/>
      </c>
      <c r="L71" s="85">
        <f>IF(L70="","",L70)</f>
      </c>
      <c r="M71" s="85">
        <f ca="1">IF(INDIRECT("C71")="","",INDIRECT("C71"))</f>
      </c>
      <c r="N71" s="85">
        <f ca="1">IF(INDIRECT("D71")="","",INDIRECT("D71"))</f>
      </c>
      <c r="O71" s="85">
        <f ca="1">IF(INDIRECT("E71")="","",INDIRECT("E71"))</f>
      </c>
    </row>
    <row r="72" spans="8:15" ht="19.5" customHeight="1">
      <c r="H72" s="67">
        <f>IF(C72="","",IF(ISERROR(VLOOKUP(C72,'男子複'!C:G,1,FALSE)),"","★"))</f>
      </c>
      <c r="J72" s="67">
        <f t="shared" si="0"/>
      </c>
      <c r="L72" s="85">
        <f ca="1">IF(INDIRECT("A72")="","",INDIRECT("A72"))</f>
      </c>
      <c r="M72" s="85">
        <f ca="1">IF(INDIRECT("C72")="","",INDIRECT("C72"))</f>
      </c>
      <c r="N72" s="85">
        <f ca="1">IF(INDIRECT("D72")="","",INDIRECT("D72"))</f>
      </c>
      <c r="O72" s="85">
        <f ca="1">IF(INDIRECT("E72")="","",INDIRECT("E72"))</f>
      </c>
    </row>
    <row r="73" spans="8:15" ht="19.5" customHeight="1">
      <c r="H73" s="67">
        <f>IF(C73="","",IF(ISERROR(VLOOKUP(C73,'男子複'!C:G,1,FALSE)),"","★"))</f>
      </c>
      <c r="J73" s="67">
        <f aca="true" t="shared" si="1" ref="J73:J80">IF(H73="","",IF(I73="★","◎",""))</f>
      </c>
      <c r="L73" s="85">
        <f>IF(L72="","",L72)</f>
      </c>
      <c r="M73" s="85">
        <f ca="1">IF(INDIRECT("C73")="","",INDIRECT("C73"))</f>
      </c>
      <c r="N73" s="85">
        <f ca="1">IF(INDIRECT("D73")="","",INDIRECT("D73"))</f>
      </c>
      <c r="O73" s="85">
        <f ca="1">IF(INDIRECT("E73")="","",INDIRECT("E73"))</f>
      </c>
    </row>
    <row r="74" spans="8:15" ht="19.5" customHeight="1">
      <c r="H74" s="67">
        <f>IF(C74="","",IF(ISERROR(VLOOKUP(C74,'男子複'!C:G,1,FALSE)),"","★"))</f>
      </c>
      <c r="J74" s="67">
        <f t="shared" si="1"/>
      </c>
      <c r="L74" s="85">
        <f ca="1">IF(INDIRECT("A74")="","",INDIRECT("A74"))</f>
      </c>
      <c r="M74" s="85">
        <f ca="1">IF(INDIRECT("C74")="","",INDIRECT("C74"))</f>
      </c>
      <c r="N74" s="85">
        <f ca="1">IF(INDIRECT("D74")="","",INDIRECT("D74"))</f>
      </c>
      <c r="O74" s="85">
        <f ca="1">IF(INDIRECT("E74")="","",INDIRECT("E74"))</f>
      </c>
    </row>
    <row r="75" spans="8:15" ht="19.5" customHeight="1">
      <c r="H75" s="67">
        <f>IF(C75="","",IF(ISERROR(VLOOKUP(C75,'男子複'!C:G,1,FALSE)),"","★"))</f>
      </c>
      <c r="J75" s="67">
        <f t="shared" si="1"/>
      </c>
      <c r="L75" s="85">
        <f>IF(L74="","",L74)</f>
      </c>
      <c r="M75" s="85">
        <f ca="1">IF(INDIRECT("C75")="","",INDIRECT("C75"))</f>
      </c>
      <c r="N75" s="85">
        <f ca="1">IF(INDIRECT("D75")="","",INDIRECT("D75"))</f>
      </c>
      <c r="O75" s="85">
        <f ca="1">IF(INDIRECT("E75")="","",INDIRECT("E75"))</f>
      </c>
    </row>
    <row r="76" spans="8:15" ht="19.5" customHeight="1">
      <c r="H76" s="67">
        <f>IF(C76="","",IF(ISERROR(VLOOKUP(C76,'男子複'!C:G,1,FALSE)),"","★"))</f>
      </c>
      <c r="J76" s="67">
        <f t="shared" si="1"/>
      </c>
      <c r="L76" s="85">
        <f ca="1">IF(INDIRECT("A76")="","",INDIRECT("A76"))</f>
      </c>
      <c r="M76" s="85">
        <f ca="1">IF(INDIRECT("C76")="","",INDIRECT("C76"))</f>
      </c>
      <c r="N76" s="85">
        <f ca="1">IF(INDIRECT("D76")="","",INDIRECT("D76"))</f>
      </c>
      <c r="O76" s="85">
        <f ca="1">IF(INDIRECT("E76")="","",INDIRECT("E76"))</f>
      </c>
    </row>
    <row r="77" spans="8:15" ht="19.5" customHeight="1">
      <c r="H77" s="67">
        <f>IF(C77="","",IF(ISERROR(VLOOKUP(C77,'男子複'!C:G,1,FALSE)),"","★"))</f>
      </c>
      <c r="J77" s="67">
        <f t="shared" si="1"/>
      </c>
      <c r="L77" s="85">
        <f>IF(L76="","",L76)</f>
      </c>
      <c r="M77" s="85">
        <f ca="1">IF(INDIRECT("C77")="","",INDIRECT("C77"))</f>
      </c>
      <c r="N77" s="85">
        <f ca="1">IF(INDIRECT("D77")="","",INDIRECT("D77"))</f>
      </c>
      <c r="O77" s="85">
        <f ca="1">IF(INDIRECT("E77")="","",INDIRECT("E77"))</f>
      </c>
    </row>
    <row r="78" spans="8:15" ht="19.5" customHeight="1">
      <c r="H78" s="67">
        <f>IF(C78="","",IF(ISERROR(VLOOKUP(C78,'男子複'!C:G,1,FALSE)),"","★"))</f>
      </c>
      <c r="J78" s="67">
        <f t="shared" si="1"/>
      </c>
      <c r="L78" s="85">
        <f ca="1">IF(INDIRECT("A78")="","",INDIRECT("A78"))</f>
      </c>
      <c r="M78" s="85">
        <f ca="1">IF(INDIRECT("C78")="","",INDIRECT("C78"))</f>
      </c>
      <c r="N78" s="85">
        <f ca="1">IF(INDIRECT("D78")="","",INDIRECT("D78"))</f>
      </c>
      <c r="O78" s="85">
        <f ca="1">IF(INDIRECT("E78")="","",INDIRECT("E78"))</f>
      </c>
    </row>
    <row r="79" spans="8:15" ht="19.5" customHeight="1">
      <c r="H79" s="67">
        <f>IF(C79="","",IF(ISERROR(VLOOKUP(C79,'男子複'!C:G,1,FALSE)),"","★"))</f>
      </c>
      <c r="J79" s="67">
        <f t="shared" si="1"/>
      </c>
      <c r="L79" s="85">
        <f>IF(L78="","",L78)</f>
      </c>
      <c r="M79" s="85">
        <f ca="1">IF(INDIRECT("C79")="","",INDIRECT("C79"))</f>
      </c>
      <c r="N79" s="85">
        <f ca="1">IF(INDIRECT("D79")="","",INDIRECT("D79"))</f>
      </c>
      <c r="O79" s="85">
        <f ca="1">IF(INDIRECT("E79")="","",INDIRECT("E79"))</f>
      </c>
    </row>
    <row r="80" spans="8:15" ht="19.5" customHeight="1">
      <c r="H80" s="67">
        <f>IF(C80="","",IF(ISERROR(VLOOKUP(C80,'男子複'!C:G,1,FALSE)),"","★"))</f>
      </c>
      <c r="J80" s="67">
        <f t="shared" si="1"/>
      </c>
      <c r="L80" s="85"/>
      <c r="M80" s="85"/>
      <c r="N80" s="85"/>
      <c r="O80" s="85"/>
    </row>
  </sheetData>
  <sheetProtection sheet="1" objects="1" scenarios="1"/>
  <mergeCells count="62">
    <mergeCell ref="A16:A17"/>
    <mergeCell ref="A18:A19"/>
    <mergeCell ref="A6:F6"/>
    <mergeCell ref="A4:G4"/>
    <mergeCell ref="A8:A9"/>
    <mergeCell ref="A10:A11"/>
    <mergeCell ref="A5:D5"/>
    <mergeCell ref="E5:G5"/>
    <mergeCell ref="A20:A21"/>
    <mergeCell ref="B8:B9"/>
    <mergeCell ref="B10:B11"/>
    <mergeCell ref="B12:B13"/>
    <mergeCell ref="B14:B15"/>
    <mergeCell ref="B16:B17"/>
    <mergeCell ref="B18:B19"/>
    <mergeCell ref="B20:B21"/>
    <mergeCell ref="A12:A13"/>
    <mergeCell ref="A14:A15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</mergeCells>
  <dataValidations count="1">
    <dataValidation type="list" allowBlank="1" showInputMessage="1" showErrorMessage="1" sqref="A8:A65">
      <formula1>"Ａ,Ｂ,30歳以上複,40歳以上複,Ａ（高校以下）,Ｂ（高校以下）,Ｃ（高校以下）"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3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workbookViewId="0" topLeftCell="A1">
      <selection activeCell="A8" sqref="A8:A9"/>
    </sheetView>
  </sheetViews>
  <sheetFormatPr defaultColWidth="9.00390625" defaultRowHeight="19.5" customHeight="1"/>
  <cols>
    <col min="1" max="1" width="14.125" style="38" customWidth="1"/>
    <col min="2" max="2" width="6.125" style="38" customWidth="1"/>
    <col min="3" max="3" width="16.625" style="47" customWidth="1"/>
    <col min="4" max="4" width="15.125" style="48" customWidth="1"/>
    <col min="5" max="5" width="10.625" style="48" customWidth="1"/>
    <col min="6" max="6" width="9.125" style="38" customWidth="1"/>
    <col min="7" max="7" width="12.625" style="47" customWidth="1"/>
    <col min="12" max="15" width="9.00390625" style="84" customWidth="1"/>
  </cols>
  <sheetData>
    <row r="1" spans="1:15" s="22" customFormat="1" ht="15.75" customHeight="1">
      <c r="A1" s="27"/>
      <c r="B1" s="28" t="s">
        <v>56</v>
      </c>
      <c r="C1" s="41" t="s">
        <v>78</v>
      </c>
      <c r="D1" s="41" t="s">
        <v>79</v>
      </c>
      <c r="E1" s="49"/>
      <c r="F1" s="39"/>
      <c r="G1" s="44"/>
      <c r="L1" s="84"/>
      <c r="M1" s="84"/>
      <c r="N1" s="84"/>
      <c r="O1" s="84"/>
    </row>
    <row r="2" spans="1:15" s="22" customFormat="1" ht="15.75" customHeight="1">
      <c r="A2" s="27" t="s">
        <v>58</v>
      </c>
      <c r="B2" s="29">
        <f>COUNTIF(A:A,"一般")</f>
        <v>0</v>
      </c>
      <c r="C2" s="42">
        <f>COUNTIF(A:A,"40歳以上")</f>
        <v>0</v>
      </c>
      <c r="D2" s="42">
        <f>COUNTIF(A:A,"50歳以上")</f>
        <v>0</v>
      </c>
      <c r="E2" s="44"/>
      <c r="F2" s="39"/>
      <c r="G2" s="44"/>
      <c r="L2" s="84"/>
      <c r="M2" s="84"/>
      <c r="N2" s="84"/>
      <c r="O2" s="84"/>
    </row>
    <row r="3" spans="1:15" s="22" customFormat="1" ht="15.75" customHeight="1">
      <c r="A3" s="27" t="s">
        <v>102</v>
      </c>
      <c r="B3" s="29">
        <f>COUNTIF(A:A,"一般（高校以下）")</f>
        <v>0</v>
      </c>
      <c r="C3" s="44"/>
      <c r="D3" s="44"/>
      <c r="E3" s="44"/>
      <c r="F3" s="39"/>
      <c r="G3" s="44"/>
      <c r="L3" s="84"/>
      <c r="M3" s="84"/>
      <c r="N3" s="84"/>
      <c r="O3" s="84"/>
    </row>
    <row r="4" spans="1:15" s="22" customFormat="1" ht="69.75" customHeight="1">
      <c r="A4" s="211" t="s">
        <v>101</v>
      </c>
      <c r="B4" s="212"/>
      <c r="C4" s="212"/>
      <c r="D4" s="212"/>
      <c r="E4" s="212"/>
      <c r="F4" s="212"/>
      <c r="G4" s="212"/>
      <c r="L4" s="84"/>
      <c r="M4" s="84"/>
      <c r="N4" s="84"/>
      <c r="O4" s="84"/>
    </row>
    <row r="5" spans="1:15" s="22" customFormat="1" ht="29.25" customHeight="1">
      <c r="A5" s="204">
        <f>IF('申込用紙'!B2="","",'申込用紙'!B2)</f>
      </c>
      <c r="B5" s="204"/>
      <c r="C5" s="204"/>
      <c r="D5" s="204"/>
      <c r="E5" s="205">
        <f>IF('申込用紙'!G2="","",'申込用紙'!G2)</f>
      </c>
      <c r="F5" s="205"/>
      <c r="G5" s="205"/>
      <c r="L5" s="84"/>
      <c r="M5" s="84"/>
      <c r="N5" s="84"/>
      <c r="O5" s="84"/>
    </row>
    <row r="6" spans="1:15" s="22" customFormat="1" ht="39" customHeight="1">
      <c r="A6" s="191" t="s">
        <v>134</v>
      </c>
      <c r="B6" s="192"/>
      <c r="C6" s="192"/>
      <c r="D6" s="192"/>
      <c r="E6" s="192"/>
      <c r="F6" s="192"/>
      <c r="G6" s="45" t="s">
        <v>68</v>
      </c>
      <c r="L6" s="84"/>
      <c r="M6" s="84"/>
      <c r="N6" s="84"/>
      <c r="O6" s="84"/>
    </row>
    <row r="7" spans="1:15" s="22" customFormat="1" ht="25.5" customHeight="1">
      <c r="A7" s="31" t="s">
        <v>48</v>
      </c>
      <c r="B7" s="31" t="s">
        <v>67</v>
      </c>
      <c r="C7" s="43" t="s">
        <v>49</v>
      </c>
      <c r="D7" s="43" t="s">
        <v>70</v>
      </c>
      <c r="E7" s="43" t="s">
        <v>69</v>
      </c>
      <c r="F7" s="32" t="s">
        <v>53</v>
      </c>
      <c r="G7" s="43" t="s">
        <v>50</v>
      </c>
      <c r="L7" s="84"/>
      <c r="M7" s="84"/>
      <c r="N7" s="84"/>
      <c r="O7" s="84"/>
    </row>
    <row r="8" spans="1:15" s="22" customFormat="1" ht="19.5" customHeight="1">
      <c r="A8" s="206"/>
      <c r="B8" s="206"/>
      <c r="C8" s="99"/>
      <c r="D8" s="100"/>
      <c r="E8" s="100"/>
      <c r="F8" s="98"/>
      <c r="G8" s="99"/>
      <c r="L8" s="85">
        <f ca="1">IF(INDIRECT("A8")="","",INDIRECT("A8"))</f>
      </c>
      <c r="M8" s="85">
        <f ca="1">IF(INDIRECT("C8")="","",INDIRECT("C8"))</f>
      </c>
      <c r="N8" s="85">
        <f ca="1">IF(INDIRECT("D8")="","",INDIRECT("D8"))</f>
      </c>
      <c r="O8" s="85">
        <f ca="1">IF(INDIRECT("E8")="","",INDIRECT("E8"))</f>
      </c>
    </row>
    <row r="9" spans="1:15" s="22" customFormat="1" ht="19.5" customHeight="1">
      <c r="A9" s="207"/>
      <c r="B9" s="207"/>
      <c r="C9" s="101"/>
      <c r="D9" s="102"/>
      <c r="E9" s="102"/>
      <c r="F9" s="103"/>
      <c r="G9" s="101"/>
      <c r="L9" s="85">
        <f>IF(L8="","",L8)</f>
      </c>
      <c r="M9" s="85">
        <f ca="1">IF(INDIRECT("C9")="","",INDIRECT("C9"))</f>
      </c>
      <c r="N9" s="85">
        <f ca="1">IF(INDIRECT("D9")="","",INDIRECT("D9"))</f>
      </c>
      <c r="O9" s="85">
        <f ca="1">IF(INDIRECT("E9")="","",INDIRECT("E9"))</f>
      </c>
    </row>
    <row r="10" spans="1:15" ht="19.5" customHeight="1">
      <c r="A10" s="206"/>
      <c r="B10" s="206"/>
      <c r="C10" s="99"/>
      <c r="D10" s="100"/>
      <c r="E10" s="100"/>
      <c r="F10" s="98"/>
      <c r="G10" s="99"/>
      <c r="L10" s="85">
        <f ca="1">IF(INDIRECT("A10")="","",INDIRECT("A10"))</f>
      </c>
      <c r="M10" s="85">
        <f ca="1">IF(INDIRECT("C10")="","",INDIRECT("C10"))</f>
      </c>
      <c r="N10" s="85">
        <f ca="1">IF(INDIRECT("D10")="","",INDIRECT("D10"))</f>
      </c>
      <c r="O10" s="85">
        <f ca="1">IF(INDIRECT("E10")="","",INDIRECT("E10"))</f>
      </c>
    </row>
    <row r="11" spans="1:15" ht="19.5" customHeight="1">
      <c r="A11" s="207"/>
      <c r="B11" s="207"/>
      <c r="C11" s="101"/>
      <c r="D11" s="102"/>
      <c r="E11" s="102"/>
      <c r="F11" s="103"/>
      <c r="G11" s="101"/>
      <c r="L11" s="85">
        <f>IF(L10="","",L10)</f>
      </c>
      <c r="M11" s="85">
        <f ca="1">IF(INDIRECT("C11")="","",INDIRECT("C11"))</f>
      </c>
      <c r="N11" s="85">
        <f ca="1">IF(INDIRECT("D11")="","",INDIRECT("D11"))</f>
      </c>
      <c r="O11" s="85">
        <f ca="1">IF(INDIRECT("E11")="","",INDIRECT("E11"))</f>
      </c>
    </row>
    <row r="12" spans="1:15" ht="19.5" customHeight="1">
      <c r="A12" s="206"/>
      <c r="B12" s="206"/>
      <c r="C12" s="99"/>
      <c r="D12" s="100"/>
      <c r="E12" s="100"/>
      <c r="F12" s="98"/>
      <c r="G12" s="99"/>
      <c r="L12" s="85">
        <f ca="1">IF(INDIRECT("A12")="","",INDIRECT("A12"))</f>
      </c>
      <c r="M12" s="85">
        <f ca="1">IF(INDIRECT("C12")="","",INDIRECT("C12"))</f>
      </c>
      <c r="N12" s="85">
        <f ca="1">IF(INDIRECT("D12")="","",INDIRECT("D12"))</f>
      </c>
      <c r="O12" s="85">
        <f ca="1">IF(INDIRECT("E12")="","",INDIRECT("E12"))</f>
      </c>
    </row>
    <row r="13" spans="1:15" ht="19.5" customHeight="1">
      <c r="A13" s="207"/>
      <c r="B13" s="207"/>
      <c r="C13" s="101"/>
      <c r="D13" s="102"/>
      <c r="E13" s="102"/>
      <c r="F13" s="103"/>
      <c r="G13" s="101"/>
      <c r="L13" s="85">
        <f>IF(L12="","",L12)</f>
      </c>
      <c r="M13" s="85">
        <f ca="1">IF(INDIRECT("C13")="","",INDIRECT("C13"))</f>
      </c>
      <c r="N13" s="85">
        <f ca="1">IF(INDIRECT("D13")="","",INDIRECT("D13"))</f>
      </c>
      <c r="O13" s="85">
        <f ca="1">IF(INDIRECT("E13")="","",INDIRECT("E13"))</f>
      </c>
    </row>
    <row r="14" spans="1:15" ht="19.5" customHeight="1">
      <c r="A14" s="206"/>
      <c r="B14" s="206"/>
      <c r="C14" s="99"/>
      <c r="D14" s="100"/>
      <c r="E14" s="100"/>
      <c r="F14" s="98"/>
      <c r="G14" s="99"/>
      <c r="L14" s="85">
        <f ca="1">IF(INDIRECT("A14")="","",INDIRECT("A14"))</f>
      </c>
      <c r="M14" s="85">
        <f ca="1">IF(INDIRECT("C14")="","",INDIRECT("C14"))</f>
      </c>
      <c r="N14" s="85">
        <f ca="1">IF(INDIRECT("D14")="","",INDIRECT("D14"))</f>
      </c>
      <c r="O14" s="85">
        <f ca="1">IF(INDIRECT("E14")="","",INDIRECT("E14"))</f>
      </c>
    </row>
    <row r="15" spans="1:15" ht="19.5" customHeight="1">
      <c r="A15" s="207"/>
      <c r="B15" s="207"/>
      <c r="C15" s="101"/>
      <c r="D15" s="102"/>
      <c r="E15" s="102"/>
      <c r="F15" s="103"/>
      <c r="G15" s="101"/>
      <c r="L15" s="85">
        <f>IF(L14="","",L14)</f>
      </c>
      <c r="M15" s="85">
        <f ca="1">IF(INDIRECT("C15")="","",INDIRECT("C15"))</f>
      </c>
      <c r="N15" s="85">
        <f ca="1">IF(INDIRECT("D15")="","",INDIRECT("D15"))</f>
      </c>
      <c r="O15" s="85">
        <f ca="1">IF(INDIRECT("E15")="","",INDIRECT("E15"))</f>
      </c>
    </row>
    <row r="16" spans="1:15" ht="19.5" customHeight="1">
      <c r="A16" s="206"/>
      <c r="B16" s="206"/>
      <c r="C16" s="99"/>
      <c r="D16" s="100"/>
      <c r="E16" s="100"/>
      <c r="F16" s="98"/>
      <c r="G16" s="99"/>
      <c r="L16" s="85">
        <f ca="1">IF(INDIRECT("A16")="","",INDIRECT("A16"))</f>
      </c>
      <c r="M16" s="85">
        <f ca="1">IF(INDIRECT("C16")="","",INDIRECT("C16"))</f>
      </c>
      <c r="N16" s="85">
        <f ca="1">IF(INDIRECT("D16")="","",INDIRECT("D16"))</f>
      </c>
      <c r="O16" s="85">
        <f ca="1">IF(INDIRECT("E16")="","",INDIRECT("E16"))</f>
      </c>
    </row>
    <row r="17" spans="1:15" ht="19.5" customHeight="1">
      <c r="A17" s="207"/>
      <c r="B17" s="207"/>
      <c r="C17" s="101"/>
      <c r="D17" s="102"/>
      <c r="E17" s="102"/>
      <c r="F17" s="103"/>
      <c r="G17" s="101"/>
      <c r="L17" s="85">
        <f>IF(L16="","",L16)</f>
      </c>
      <c r="M17" s="85">
        <f ca="1">IF(INDIRECT("C17")="","",INDIRECT("C17"))</f>
      </c>
      <c r="N17" s="85">
        <f ca="1">IF(INDIRECT("D17")="","",INDIRECT("D17"))</f>
      </c>
      <c r="O17" s="85">
        <f ca="1">IF(INDIRECT("E17")="","",INDIRECT("E17"))</f>
      </c>
    </row>
    <row r="18" spans="1:15" ht="19.5" customHeight="1">
      <c r="A18" s="206"/>
      <c r="B18" s="206"/>
      <c r="C18" s="99"/>
      <c r="D18" s="100"/>
      <c r="E18" s="100"/>
      <c r="F18" s="98"/>
      <c r="G18" s="99"/>
      <c r="L18" s="85">
        <f ca="1">IF(INDIRECT("A18")="","",INDIRECT("A18"))</f>
      </c>
      <c r="M18" s="85">
        <f ca="1">IF(INDIRECT("C18")="","",INDIRECT("C18"))</f>
      </c>
      <c r="N18" s="85">
        <f ca="1">IF(INDIRECT("D18")="","",INDIRECT("D18"))</f>
      </c>
      <c r="O18" s="85">
        <f ca="1">IF(INDIRECT("E18")="","",INDIRECT("E18"))</f>
      </c>
    </row>
    <row r="19" spans="1:15" ht="19.5" customHeight="1">
      <c r="A19" s="207"/>
      <c r="B19" s="207"/>
      <c r="C19" s="101"/>
      <c r="D19" s="102"/>
      <c r="E19" s="102"/>
      <c r="F19" s="103"/>
      <c r="G19" s="101"/>
      <c r="L19" s="85">
        <f>IF(L18="","",L18)</f>
      </c>
      <c r="M19" s="85">
        <f ca="1">IF(INDIRECT("C19")="","",INDIRECT("C19"))</f>
      </c>
      <c r="N19" s="85">
        <f ca="1">IF(INDIRECT("D19")="","",INDIRECT("D19"))</f>
      </c>
      <c r="O19" s="85">
        <f ca="1">IF(INDIRECT("E19")="","",INDIRECT("E19"))</f>
      </c>
    </row>
    <row r="20" spans="1:15" ht="19.5" customHeight="1">
      <c r="A20" s="206"/>
      <c r="B20" s="206"/>
      <c r="C20" s="99"/>
      <c r="D20" s="100"/>
      <c r="E20" s="100"/>
      <c r="F20" s="98"/>
      <c r="G20" s="99"/>
      <c r="L20" s="85">
        <f ca="1">IF(INDIRECT("A20")="","",INDIRECT("A20"))</f>
      </c>
      <c r="M20" s="85">
        <f ca="1">IF(INDIRECT("C20")="","",INDIRECT("C20"))</f>
      </c>
      <c r="N20" s="85">
        <f ca="1">IF(INDIRECT("D20")="","",INDIRECT("D20"))</f>
      </c>
      <c r="O20" s="85">
        <f ca="1">IF(INDIRECT("E20")="","",INDIRECT("E20"))</f>
      </c>
    </row>
    <row r="21" spans="1:15" ht="19.5" customHeight="1">
      <c r="A21" s="207"/>
      <c r="B21" s="207"/>
      <c r="C21" s="101"/>
      <c r="D21" s="102"/>
      <c r="E21" s="102"/>
      <c r="F21" s="103"/>
      <c r="G21" s="101"/>
      <c r="L21" s="85">
        <f>IF(L20="","",L20)</f>
      </c>
      <c r="M21" s="85">
        <f ca="1">IF(INDIRECT("C21")="","",INDIRECT("C21"))</f>
      </c>
      <c r="N21" s="85">
        <f ca="1">IF(INDIRECT("D21")="","",INDIRECT("D21"))</f>
      </c>
      <c r="O21" s="85">
        <f ca="1">IF(INDIRECT("E21")="","",INDIRECT("E21"))</f>
      </c>
    </row>
    <row r="22" spans="1:15" ht="19.5" customHeight="1">
      <c r="A22" s="206"/>
      <c r="B22" s="206"/>
      <c r="C22" s="99"/>
      <c r="D22" s="100"/>
      <c r="E22" s="100"/>
      <c r="F22" s="98"/>
      <c r="G22" s="99"/>
      <c r="L22" s="85">
        <f ca="1">IF(INDIRECT("A22")="","",INDIRECT("A22"))</f>
      </c>
      <c r="M22" s="85">
        <f ca="1">IF(INDIRECT("C22")="","",INDIRECT("C22"))</f>
      </c>
      <c r="N22" s="85">
        <f ca="1">IF(INDIRECT("D22")="","",INDIRECT("D22"))</f>
      </c>
      <c r="O22" s="85">
        <f ca="1">IF(INDIRECT("E22")="","",INDIRECT("E22"))</f>
      </c>
    </row>
    <row r="23" spans="1:15" ht="19.5" customHeight="1">
      <c r="A23" s="207"/>
      <c r="B23" s="207"/>
      <c r="C23" s="101"/>
      <c r="D23" s="102"/>
      <c r="E23" s="102"/>
      <c r="F23" s="103"/>
      <c r="G23" s="101"/>
      <c r="L23" s="85">
        <f>IF(L22="","",L22)</f>
      </c>
      <c r="M23" s="85">
        <f ca="1">IF(INDIRECT("C23")="","",INDIRECT("C23"))</f>
      </c>
      <c r="N23" s="85">
        <f ca="1">IF(INDIRECT("D23")="","",INDIRECT("D23"))</f>
      </c>
      <c r="O23" s="85">
        <f ca="1">IF(INDIRECT("E23")="","",INDIRECT("E23"))</f>
      </c>
    </row>
    <row r="24" spans="1:15" ht="19.5" customHeight="1">
      <c r="A24" s="206"/>
      <c r="B24" s="206"/>
      <c r="C24" s="99"/>
      <c r="D24" s="100"/>
      <c r="E24" s="100"/>
      <c r="F24" s="98"/>
      <c r="G24" s="99"/>
      <c r="L24" s="85">
        <f ca="1">IF(INDIRECT("A24")="","",INDIRECT("A24"))</f>
      </c>
      <c r="M24" s="85">
        <f ca="1">IF(INDIRECT("C24")="","",INDIRECT("C24"))</f>
      </c>
      <c r="N24" s="85">
        <f ca="1">IF(INDIRECT("D24")="","",INDIRECT("D24"))</f>
      </c>
      <c r="O24" s="85">
        <f ca="1">IF(INDIRECT("E24")="","",INDIRECT("E24"))</f>
      </c>
    </row>
    <row r="25" spans="1:15" ht="19.5" customHeight="1">
      <c r="A25" s="207"/>
      <c r="B25" s="207"/>
      <c r="C25" s="101"/>
      <c r="D25" s="102"/>
      <c r="E25" s="102"/>
      <c r="F25" s="103"/>
      <c r="G25" s="101"/>
      <c r="L25" s="85">
        <f>IF(L24="","",L24)</f>
      </c>
      <c r="M25" s="85">
        <f ca="1">IF(INDIRECT("C25")="","",INDIRECT("C25"))</f>
      </c>
      <c r="N25" s="85">
        <f ca="1">IF(INDIRECT("D25")="","",INDIRECT("D25"))</f>
      </c>
      <c r="O25" s="85">
        <f ca="1">IF(INDIRECT("E25")="","",INDIRECT("E25"))</f>
      </c>
    </row>
    <row r="26" spans="1:15" ht="19.5" customHeight="1">
      <c r="A26" s="206"/>
      <c r="B26" s="206"/>
      <c r="C26" s="99"/>
      <c r="D26" s="100"/>
      <c r="E26" s="100"/>
      <c r="F26" s="98"/>
      <c r="G26" s="99"/>
      <c r="L26" s="85">
        <f ca="1">IF(INDIRECT("A26")="","",INDIRECT("A26"))</f>
      </c>
      <c r="M26" s="85">
        <f ca="1">IF(INDIRECT("C26")="","",INDIRECT("C26"))</f>
      </c>
      <c r="N26" s="85">
        <f ca="1">IF(INDIRECT("D26")="","",INDIRECT("D26"))</f>
      </c>
      <c r="O26" s="85">
        <f ca="1">IF(INDIRECT("E26")="","",INDIRECT("E26"))</f>
      </c>
    </row>
    <row r="27" spans="1:15" ht="19.5" customHeight="1">
      <c r="A27" s="207"/>
      <c r="B27" s="207"/>
      <c r="C27" s="101"/>
      <c r="D27" s="102"/>
      <c r="E27" s="102"/>
      <c r="F27" s="103"/>
      <c r="G27" s="101"/>
      <c r="L27" s="85">
        <f>IF(L26="","",L26)</f>
      </c>
      <c r="M27" s="85">
        <f ca="1">IF(INDIRECT("C27")="","",INDIRECT("C27"))</f>
      </c>
      <c r="N27" s="85">
        <f ca="1">IF(INDIRECT("D27")="","",INDIRECT("D27"))</f>
      </c>
      <c r="O27" s="85">
        <f ca="1">IF(INDIRECT("E27")="","",INDIRECT("E27"))</f>
      </c>
    </row>
    <row r="28" spans="1:15" ht="19.5" customHeight="1">
      <c r="A28" s="206"/>
      <c r="B28" s="206"/>
      <c r="C28" s="99"/>
      <c r="D28" s="100"/>
      <c r="E28" s="100"/>
      <c r="F28" s="98"/>
      <c r="G28" s="99"/>
      <c r="L28" s="85">
        <f ca="1">IF(INDIRECT("A28")="","",INDIRECT("A28"))</f>
      </c>
      <c r="M28" s="85">
        <f ca="1">IF(INDIRECT("C28")="","",INDIRECT("C28"))</f>
      </c>
      <c r="N28" s="85">
        <f ca="1">IF(INDIRECT("D28")="","",INDIRECT("D28"))</f>
      </c>
      <c r="O28" s="85">
        <f ca="1">IF(INDIRECT("E28")="","",INDIRECT("E28"))</f>
      </c>
    </row>
    <row r="29" spans="1:15" ht="19.5" customHeight="1">
      <c r="A29" s="207"/>
      <c r="B29" s="207"/>
      <c r="C29" s="101"/>
      <c r="D29" s="102"/>
      <c r="E29" s="102"/>
      <c r="F29" s="103"/>
      <c r="G29" s="101"/>
      <c r="L29" s="85">
        <f>IF(L28="","",L28)</f>
      </c>
      <c r="M29" s="85">
        <f ca="1">IF(INDIRECT("C29")="","",INDIRECT("C29"))</f>
      </c>
      <c r="N29" s="85">
        <f ca="1">IF(INDIRECT("D29")="","",INDIRECT("D29"))</f>
      </c>
      <c r="O29" s="85">
        <f ca="1">IF(INDIRECT("E29")="","",INDIRECT("E29"))</f>
      </c>
    </row>
    <row r="30" spans="1:15" ht="19.5" customHeight="1">
      <c r="A30" s="206"/>
      <c r="B30" s="206"/>
      <c r="C30" s="99"/>
      <c r="D30" s="100"/>
      <c r="E30" s="100"/>
      <c r="F30" s="98"/>
      <c r="G30" s="99"/>
      <c r="L30" s="85">
        <f ca="1">IF(INDIRECT("A30")="","",INDIRECT("A30"))</f>
      </c>
      <c r="M30" s="85">
        <f ca="1">IF(INDIRECT("C30")="","",INDIRECT("C30"))</f>
      </c>
      <c r="N30" s="85">
        <f ca="1">IF(INDIRECT("D30")="","",INDIRECT("D30"))</f>
      </c>
      <c r="O30" s="85">
        <f ca="1">IF(INDIRECT("E30")="","",INDIRECT("E30"))</f>
      </c>
    </row>
    <row r="31" spans="1:15" ht="19.5" customHeight="1">
      <c r="A31" s="207"/>
      <c r="B31" s="207"/>
      <c r="C31" s="101"/>
      <c r="D31" s="102"/>
      <c r="E31" s="102"/>
      <c r="F31" s="103"/>
      <c r="G31" s="101"/>
      <c r="L31" s="85">
        <f>IF(L30="","",L30)</f>
      </c>
      <c r="M31" s="85">
        <f ca="1">IF(INDIRECT("C31")="","",INDIRECT("C31"))</f>
      </c>
      <c r="N31" s="85">
        <f ca="1">IF(INDIRECT("D31")="","",INDIRECT("D31"))</f>
      </c>
      <c r="O31" s="85">
        <f ca="1">IF(INDIRECT("E31")="","",INDIRECT("E31"))</f>
      </c>
    </row>
    <row r="32" spans="1:15" ht="19.5" customHeight="1">
      <c r="A32" s="206"/>
      <c r="B32" s="206"/>
      <c r="C32" s="99"/>
      <c r="D32" s="100"/>
      <c r="E32" s="100"/>
      <c r="F32" s="98"/>
      <c r="G32" s="99"/>
      <c r="L32" s="85">
        <f ca="1">IF(INDIRECT("A32")="","",INDIRECT("A32"))</f>
      </c>
      <c r="M32" s="85">
        <f ca="1">IF(INDIRECT("C32")="","",INDIRECT("C32"))</f>
      </c>
      <c r="N32" s="85">
        <f ca="1">IF(INDIRECT("D32")="","",INDIRECT("D32"))</f>
      </c>
      <c r="O32" s="85">
        <f ca="1">IF(INDIRECT("E32")="","",INDIRECT("E32"))</f>
      </c>
    </row>
    <row r="33" spans="1:15" ht="19.5" customHeight="1">
      <c r="A33" s="207"/>
      <c r="B33" s="207"/>
      <c r="C33" s="101"/>
      <c r="D33" s="102"/>
      <c r="E33" s="102"/>
      <c r="F33" s="103"/>
      <c r="G33" s="101"/>
      <c r="L33" s="85">
        <f>IF(L32="","",L32)</f>
      </c>
      <c r="M33" s="85">
        <f ca="1">IF(INDIRECT("C33")="","",INDIRECT("C33"))</f>
      </c>
      <c r="N33" s="85">
        <f ca="1">IF(INDIRECT("D33")="","",INDIRECT("D33"))</f>
      </c>
      <c r="O33" s="85">
        <f ca="1">IF(INDIRECT("E33")="","",INDIRECT("E33"))</f>
      </c>
    </row>
    <row r="34" spans="1:15" ht="19.5" customHeight="1">
      <c r="A34" s="206"/>
      <c r="B34" s="206"/>
      <c r="C34" s="99"/>
      <c r="D34" s="100"/>
      <c r="E34" s="100"/>
      <c r="F34" s="98"/>
      <c r="G34" s="99"/>
      <c r="L34" s="85">
        <f ca="1">IF(INDIRECT("A34")="","",INDIRECT("A34"))</f>
      </c>
      <c r="M34" s="85">
        <f ca="1">IF(INDIRECT("C34")="","",INDIRECT("C34"))</f>
      </c>
      <c r="N34" s="85">
        <f ca="1">IF(INDIRECT("D34")="","",INDIRECT("D34"))</f>
      </c>
      <c r="O34" s="85">
        <f ca="1">IF(INDIRECT("E34")="","",INDIRECT("E34"))</f>
      </c>
    </row>
    <row r="35" spans="1:15" ht="19.5" customHeight="1">
      <c r="A35" s="207"/>
      <c r="B35" s="207"/>
      <c r="C35" s="101"/>
      <c r="D35" s="102"/>
      <c r="E35" s="102"/>
      <c r="F35" s="103"/>
      <c r="G35" s="101"/>
      <c r="L35" s="85">
        <f>IF(L34="","",L34)</f>
      </c>
      <c r="M35" s="85">
        <f ca="1">IF(INDIRECT("C35")="","",INDIRECT("C35"))</f>
      </c>
      <c r="N35" s="85">
        <f ca="1">IF(INDIRECT("D35")="","",INDIRECT("D35"))</f>
      </c>
      <c r="O35" s="85">
        <f ca="1">IF(INDIRECT("E35")="","",INDIRECT("E35"))</f>
      </c>
    </row>
    <row r="36" spans="1:15" ht="19.5" customHeight="1">
      <c r="A36" s="206"/>
      <c r="B36" s="206"/>
      <c r="C36" s="99"/>
      <c r="D36" s="100"/>
      <c r="E36" s="100"/>
      <c r="F36" s="98"/>
      <c r="G36" s="99"/>
      <c r="L36" s="85">
        <f ca="1">IF(INDIRECT("A36")="","",INDIRECT("A36"))</f>
      </c>
      <c r="M36" s="85">
        <f ca="1">IF(INDIRECT("C36")="","",INDIRECT("C36"))</f>
      </c>
      <c r="N36" s="85">
        <f ca="1">IF(INDIRECT("D36")="","",INDIRECT("D36"))</f>
      </c>
      <c r="O36" s="85">
        <f ca="1">IF(INDIRECT("E36")="","",INDIRECT("E36"))</f>
      </c>
    </row>
    <row r="37" spans="1:15" ht="19.5" customHeight="1">
      <c r="A37" s="207"/>
      <c r="B37" s="207"/>
      <c r="C37" s="101"/>
      <c r="D37" s="102"/>
      <c r="E37" s="102"/>
      <c r="F37" s="103"/>
      <c r="G37" s="101"/>
      <c r="L37" s="85">
        <f>IF(L36="","",L36)</f>
      </c>
      <c r="M37" s="85">
        <f ca="1">IF(INDIRECT("C37")="","",INDIRECT("C37"))</f>
      </c>
      <c r="N37" s="85">
        <f ca="1">IF(INDIRECT("D37")="","",INDIRECT("D37"))</f>
      </c>
      <c r="O37" s="85">
        <f ca="1">IF(INDIRECT("E37")="","",INDIRECT("E37"))</f>
      </c>
    </row>
    <row r="38" spans="1:15" ht="19.5" customHeight="1">
      <c r="A38" s="206"/>
      <c r="B38" s="206"/>
      <c r="C38" s="99"/>
      <c r="D38" s="100"/>
      <c r="E38" s="100"/>
      <c r="F38" s="98"/>
      <c r="G38" s="99"/>
      <c r="L38" s="85">
        <f ca="1">IF(INDIRECT("A38")="","",INDIRECT("A38"))</f>
      </c>
      <c r="M38" s="85">
        <f ca="1">IF(INDIRECT("C38")="","",INDIRECT("C38"))</f>
      </c>
      <c r="N38" s="85">
        <f ca="1">IF(INDIRECT("D38")="","",INDIRECT("D38"))</f>
      </c>
      <c r="O38" s="85">
        <f ca="1">IF(INDIRECT("E38")="","",INDIRECT("E38"))</f>
      </c>
    </row>
    <row r="39" spans="1:15" ht="19.5" customHeight="1">
      <c r="A39" s="207"/>
      <c r="B39" s="207"/>
      <c r="C39" s="101"/>
      <c r="D39" s="102"/>
      <c r="E39" s="102"/>
      <c r="F39" s="103"/>
      <c r="G39" s="101"/>
      <c r="L39" s="85">
        <f>IF(L38="","",L38)</f>
      </c>
      <c r="M39" s="85">
        <f ca="1">IF(INDIRECT("C39")="","",INDIRECT("C39"))</f>
      </c>
      <c r="N39" s="85">
        <f ca="1">IF(INDIRECT("D39")="","",INDIRECT("D39"))</f>
      </c>
      <c r="O39" s="85">
        <f ca="1">IF(INDIRECT("E39")="","",INDIRECT("E39"))</f>
      </c>
    </row>
    <row r="40" spans="1:15" ht="19.5" customHeight="1">
      <c r="A40" s="206"/>
      <c r="B40" s="206"/>
      <c r="C40" s="99"/>
      <c r="D40" s="100"/>
      <c r="E40" s="100"/>
      <c r="F40" s="98"/>
      <c r="G40" s="99"/>
      <c r="L40" s="85">
        <f ca="1">IF(INDIRECT("A40")="","",INDIRECT("A40"))</f>
      </c>
      <c r="M40" s="85">
        <f ca="1">IF(INDIRECT("C40")="","",INDIRECT("C40"))</f>
      </c>
      <c r="N40" s="85">
        <f ca="1">IF(INDIRECT("D40")="","",INDIRECT("D40"))</f>
      </c>
      <c r="O40" s="85">
        <f ca="1">IF(INDIRECT("E40")="","",INDIRECT("E40"))</f>
      </c>
    </row>
    <row r="41" spans="1:15" ht="19.5" customHeight="1">
      <c r="A41" s="207"/>
      <c r="B41" s="207"/>
      <c r="C41" s="101"/>
      <c r="D41" s="102"/>
      <c r="E41" s="102"/>
      <c r="F41" s="103"/>
      <c r="G41" s="101"/>
      <c r="L41" s="85">
        <f>IF(L40="","",L40)</f>
      </c>
      <c r="M41" s="85">
        <f ca="1">IF(INDIRECT("C41")="","",INDIRECT("C41"))</f>
      </c>
      <c r="N41" s="85">
        <f ca="1">IF(INDIRECT("D41")="","",INDIRECT("D41"))</f>
      </c>
      <c r="O41" s="85">
        <f ca="1">IF(INDIRECT("E41")="","",INDIRECT("E41"))</f>
      </c>
    </row>
    <row r="42" spans="1:15" ht="19.5" customHeight="1">
      <c r="A42" s="206"/>
      <c r="B42" s="206"/>
      <c r="C42" s="99"/>
      <c r="D42" s="100"/>
      <c r="E42" s="100"/>
      <c r="F42" s="98"/>
      <c r="G42" s="99"/>
      <c r="L42" s="85">
        <f ca="1">IF(INDIRECT("A42")="","",INDIRECT("A42"))</f>
      </c>
      <c r="M42" s="85">
        <f ca="1">IF(INDIRECT("C42")="","",INDIRECT("C42"))</f>
      </c>
      <c r="N42" s="85">
        <f ca="1">IF(INDIRECT("D42")="","",INDIRECT("D42"))</f>
      </c>
      <c r="O42" s="85">
        <f ca="1">IF(INDIRECT("E42")="","",INDIRECT("E42"))</f>
      </c>
    </row>
    <row r="43" spans="1:15" ht="19.5" customHeight="1">
      <c r="A43" s="207"/>
      <c r="B43" s="207"/>
      <c r="C43" s="101"/>
      <c r="D43" s="102"/>
      <c r="E43" s="102"/>
      <c r="F43" s="103"/>
      <c r="G43" s="101"/>
      <c r="L43" s="85">
        <f>IF(L42="","",L42)</f>
      </c>
      <c r="M43" s="85">
        <f ca="1">IF(INDIRECT("C43")="","",INDIRECT("C43"))</f>
      </c>
      <c r="N43" s="85">
        <f ca="1">IF(INDIRECT("D43")="","",INDIRECT("D43"))</f>
      </c>
      <c r="O43" s="85">
        <f ca="1">IF(INDIRECT("E43")="","",INDIRECT("E43"))</f>
      </c>
    </row>
    <row r="44" spans="1:15" ht="19.5" customHeight="1">
      <c r="A44" s="206"/>
      <c r="B44" s="206"/>
      <c r="C44" s="99"/>
      <c r="D44" s="100"/>
      <c r="E44" s="100"/>
      <c r="F44" s="98"/>
      <c r="G44" s="99"/>
      <c r="L44" s="85">
        <f ca="1">IF(INDIRECT("A44")="","",INDIRECT("A44"))</f>
      </c>
      <c r="M44" s="85">
        <f ca="1">IF(INDIRECT("C44")="","",INDIRECT("C44"))</f>
      </c>
      <c r="N44" s="85">
        <f ca="1">IF(INDIRECT("D44")="","",INDIRECT("D44"))</f>
      </c>
      <c r="O44" s="85">
        <f ca="1">IF(INDIRECT("E44")="","",INDIRECT("E44"))</f>
      </c>
    </row>
    <row r="45" spans="1:15" ht="19.5" customHeight="1">
      <c r="A45" s="207"/>
      <c r="B45" s="207"/>
      <c r="C45" s="101"/>
      <c r="D45" s="102"/>
      <c r="E45" s="102"/>
      <c r="F45" s="103"/>
      <c r="G45" s="101"/>
      <c r="L45" s="85">
        <f>IF(L44="","",L44)</f>
      </c>
      <c r="M45" s="85">
        <f ca="1">IF(INDIRECT("C45")="","",INDIRECT("C45"))</f>
      </c>
      <c r="N45" s="85">
        <f ca="1">IF(INDIRECT("D45")="","",INDIRECT("D45"))</f>
      </c>
      <c r="O45" s="85">
        <f ca="1">IF(INDIRECT("E45")="","",INDIRECT("E45"))</f>
      </c>
    </row>
    <row r="46" spans="1:15" ht="19.5" customHeight="1">
      <c r="A46" s="206"/>
      <c r="B46" s="206"/>
      <c r="C46" s="99"/>
      <c r="D46" s="100"/>
      <c r="E46" s="100"/>
      <c r="F46" s="98"/>
      <c r="G46" s="99"/>
      <c r="L46" s="85">
        <f ca="1">IF(INDIRECT("A46")="","",INDIRECT("A46"))</f>
      </c>
      <c r="M46" s="85">
        <f ca="1">IF(INDIRECT("C46")="","",INDIRECT("C46"))</f>
      </c>
      <c r="N46" s="85">
        <f ca="1">IF(INDIRECT("D46")="","",INDIRECT("D46"))</f>
      </c>
      <c r="O46" s="85">
        <f ca="1">IF(INDIRECT("E46")="","",INDIRECT("E46"))</f>
      </c>
    </row>
    <row r="47" spans="1:15" ht="19.5" customHeight="1">
      <c r="A47" s="207"/>
      <c r="B47" s="207"/>
      <c r="C47" s="101"/>
      <c r="D47" s="102"/>
      <c r="E47" s="102"/>
      <c r="F47" s="103"/>
      <c r="G47" s="101"/>
      <c r="L47" s="85">
        <f>IF(L46="","",L46)</f>
      </c>
      <c r="M47" s="85">
        <f ca="1">IF(INDIRECT("C47")="","",INDIRECT("C47"))</f>
      </c>
      <c r="N47" s="85">
        <f ca="1">IF(INDIRECT("D47")="","",INDIRECT("D47"))</f>
      </c>
      <c r="O47" s="85">
        <f ca="1">IF(INDIRECT("E47")="","",INDIRECT("E47"))</f>
      </c>
    </row>
    <row r="48" spans="1:15" ht="19.5" customHeight="1">
      <c r="A48" s="206"/>
      <c r="B48" s="206"/>
      <c r="C48" s="99"/>
      <c r="D48" s="100"/>
      <c r="E48" s="100"/>
      <c r="F48" s="98"/>
      <c r="G48" s="99"/>
      <c r="L48" s="85">
        <f ca="1">IF(INDIRECT("A48")="","",INDIRECT("A48"))</f>
      </c>
      <c r="M48" s="85">
        <f ca="1">IF(INDIRECT("C48")="","",INDIRECT("C48"))</f>
      </c>
      <c r="N48" s="85">
        <f ca="1">IF(INDIRECT("D48")="","",INDIRECT("D48"))</f>
      </c>
      <c r="O48" s="85">
        <f ca="1">IF(INDIRECT("E48")="","",INDIRECT("E48"))</f>
      </c>
    </row>
    <row r="49" spans="1:15" ht="19.5" customHeight="1">
      <c r="A49" s="207"/>
      <c r="B49" s="207"/>
      <c r="C49" s="101"/>
      <c r="D49" s="102"/>
      <c r="E49" s="102"/>
      <c r="F49" s="103"/>
      <c r="G49" s="101"/>
      <c r="L49" s="85">
        <f>IF(L48="","",L48)</f>
      </c>
      <c r="M49" s="85">
        <f ca="1">IF(INDIRECT("C49")="","",INDIRECT("C49"))</f>
      </c>
      <c r="N49" s="85">
        <f ca="1">IF(INDIRECT("D49")="","",INDIRECT("D49"))</f>
      </c>
      <c r="O49" s="85">
        <f ca="1">IF(INDIRECT("E49")="","",INDIRECT("E49"))</f>
      </c>
    </row>
    <row r="50" spans="1:15" ht="19.5" customHeight="1">
      <c r="A50" s="206"/>
      <c r="B50" s="206"/>
      <c r="C50" s="99"/>
      <c r="D50" s="100"/>
      <c r="E50" s="100"/>
      <c r="F50" s="98"/>
      <c r="G50" s="99"/>
      <c r="L50" s="85">
        <f ca="1">IF(INDIRECT("A50")="","",INDIRECT("A50"))</f>
      </c>
      <c r="M50" s="85">
        <f ca="1">IF(INDIRECT("C50")="","",INDIRECT("C50"))</f>
      </c>
      <c r="N50" s="85">
        <f ca="1">IF(INDIRECT("D50")="","",INDIRECT("D50"))</f>
      </c>
      <c r="O50" s="85">
        <f ca="1">IF(INDIRECT("E50")="","",INDIRECT("E50"))</f>
      </c>
    </row>
    <row r="51" spans="1:15" ht="19.5" customHeight="1">
      <c r="A51" s="207"/>
      <c r="B51" s="207"/>
      <c r="C51" s="101"/>
      <c r="D51" s="102"/>
      <c r="E51" s="102"/>
      <c r="F51" s="103"/>
      <c r="G51" s="101"/>
      <c r="L51" s="85">
        <f>IF(L50="","",L50)</f>
      </c>
      <c r="M51" s="85">
        <f ca="1">IF(INDIRECT("C51")="","",INDIRECT("C51"))</f>
      </c>
      <c r="N51" s="85">
        <f ca="1">IF(INDIRECT("D51")="","",INDIRECT("D51"))</f>
      </c>
      <c r="O51" s="85">
        <f ca="1">IF(INDIRECT("E51")="","",INDIRECT("E51"))</f>
      </c>
    </row>
    <row r="52" spans="1:15" ht="19.5" customHeight="1">
      <c r="A52" s="206"/>
      <c r="B52" s="206"/>
      <c r="C52" s="99"/>
      <c r="D52" s="100"/>
      <c r="E52" s="100"/>
      <c r="F52" s="98"/>
      <c r="G52" s="99"/>
      <c r="L52" s="85">
        <f ca="1">IF(INDIRECT("A52")="","",INDIRECT("A52"))</f>
      </c>
      <c r="M52" s="85">
        <f ca="1">IF(INDIRECT("C52")="","",INDIRECT("C52"))</f>
      </c>
      <c r="N52" s="85">
        <f ca="1">IF(INDIRECT("D52")="","",INDIRECT("D52"))</f>
      </c>
      <c r="O52" s="85">
        <f ca="1">IF(INDIRECT("E52")="","",INDIRECT("E52"))</f>
      </c>
    </row>
    <row r="53" spans="1:15" ht="19.5" customHeight="1">
      <c r="A53" s="207"/>
      <c r="B53" s="207"/>
      <c r="C53" s="101"/>
      <c r="D53" s="102"/>
      <c r="E53" s="102"/>
      <c r="F53" s="103"/>
      <c r="G53" s="101"/>
      <c r="L53" s="85">
        <f>IF(L52="","",L52)</f>
      </c>
      <c r="M53" s="85">
        <f ca="1">IF(INDIRECT("C53")="","",INDIRECT("C53"))</f>
      </c>
      <c r="N53" s="85">
        <f ca="1">IF(INDIRECT("D53")="","",INDIRECT("D53"))</f>
      </c>
      <c r="O53" s="85">
        <f ca="1">IF(INDIRECT("E53")="","",INDIRECT("E53"))</f>
      </c>
    </row>
    <row r="54" spans="1:15" ht="19.5" customHeight="1">
      <c r="A54" s="206"/>
      <c r="B54" s="206"/>
      <c r="C54" s="99"/>
      <c r="D54" s="100"/>
      <c r="E54" s="100"/>
      <c r="F54" s="98"/>
      <c r="G54" s="99"/>
      <c r="L54" s="85">
        <f ca="1">IF(INDIRECT("A54")="","",INDIRECT("A54"))</f>
      </c>
      <c r="M54" s="85">
        <f ca="1">IF(INDIRECT("C54")="","",INDIRECT("C54"))</f>
      </c>
      <c r="N54" s="85">
        <f ca="1">IF(INDIRECT("D54")="","",INDIRECT("D54"))</f>
      </c>
      <c r="O54" s="85">
        <f ca="1">IF(INDIRECT("E54")="","",INDIRECT("E54"))</f>
      </c>
    </row>
    <row r="55" spans="1:15" ht="19.5" customHeight="1">
      <c r="A55" s="207"/>
      <c r="B55" s="207"/>
      <c r="C55" s="101"/>
      <c r="D55" s="102"/>
      <c r="E55" s="102"/>
      <c r="F55" s="103"/>
      <c r="G55" s="101"/>
      <c r="L55" s="85">
        <f>IF(L54="","",L54)</f>
      </c>
      <c r="M55" s="85">
        <f ca="1">IF(INDIRECT("C55")="","",INDIRECT("C55"))</f>
      </c>
      <c r="N55" s="85">
        <f ca="1">IF(INDIRECT("D55")="","",INDIRECT("D55"))</f>
      </c>
      <c r="O55" s="85">
        <f ca="1">IF(INDIRECT("E55")="","",INDIRECT("E55"))</f>
      </c>
    </row>
    <row r="56" spans="1:15" ht="19.5" customHeight="1">
      <c r="A56" s="206"/>
      <c r="B56" s="206"/>
      <c r="C56" s="99"/>
      <c r="D56" s="100"/>
      <c r="E56" s="100"/>
      <c r="F56" s="98"/>
      <c r="G56" s="99"/>
      <c r="L56" s="85">
        <f ca="1">IF(INDIRECT("A56")="","",INDIRECT("A56"))</f>
      </c>
      <c r="M56" s="85">
        <f ca="1">IF(INDIRECT("C56")="","",INDIRECT("C56"))</f>
      </c>
      <c r="N56" s="85">
        <f ca="1">IF(INDIRECT("D56")="","",INDIRECT("D56"))</f>
      </c>
      <c r="O56" s="85">
        <f ca="1">IF(INDIRECT("E56")="","",INDIRECT("E56"))</f>
      </c>
    </row>
    <row r="57" spans="1:15" ht="19.5" customHeight="1">
      <c r="A57" s="207"/>
      <c r="B57" s="207"/>
      <c r="C57" s="101"/>
      <c r="D57" s="102"/>
      <c r="E57" s="102"/>
      <c r="F57" s="103"/>
      <c r="G57" s="101"/>
      <c r="L57" s="85">
        <f>IF(L56="","",L56)</f>
      </c>
      <c r="M57" s="85">
        <f ca="1">IF(INDIRECT("C57")="","",INDIRECT("C57"))</f>
      </c>
      <c r="N57" s="85">
        <f ca="1">IF(INDIRECT("D57")="","",INDIRECT("D57"))</f>
      </c>
      <c r="O57" s="85">
        <f ca="1">IF(INDIRECT("E57")="","",INDIRECT("E57"))</f>
      </c>
    </row>
    <row r="58" spans="1:15" ht="19.5" customHeight="1">
      <c r="A58" s="206"/>
      <c r="B58" s="206"/>
      <c r="C58" s="99"/>
      <c r="D58" s="100"/>
      <c r="E58" s="100"/>
      <c r="F58" s="98"/>
      <c r="G58" s="99"/>
      <c r="L58" s="85">
        <f ca="1">IF(INDIRECT("A58")="","",INDIRECT("A58"))</f>
      </c>
      <c r="M58" s="85">
        <f ca="1">IF(INDIRECT("C58")="","",INDIRECT("C58"))</f>
      </c>
      <c r="N58" s="85">
        <f ca="1">IF(INDIRECT("D58")="","",INDIRECT("D58"))</f>
      </c>
      <c r="O58" s="85">
        <f ca="1">IF(INDIRECT("E58")="","",INDIRECT("E58"))</f>
      </c>
    </row>
    <row r="59" spans="1:15" ht="19.5" customHeight="1">
      <c r="A59" s="207"/>
      <c r="B59" s="207"/>
      <c r="C59" s="101"/>
      <c r="D59" s="102"/>
      <c r="E59" s="102"/>
      <c r="F59" s="103"/>
      <c r="G59" s="101"/>
      <c r="L59" s="85">
        <f>IF(L58="","",L58)</f>
      </c>
      <c r="M59" s="85">
        <f ca="1">IF(INDIRECT("C59")="","",INDIRECT("C59"))</f>
      </c>
      <c r="N59" s="85">
        <f ca="1">IF(INDIRECT("D59")="","",INDIRECT("D59"))</f>
      </c>
      <c r="O59" s="85">
        <f ca="1">IF(INDIRECT("E59")="","",INDIRECT("E59"))</f>
      </c>
    </row>
    <row r="60" spans="1:15" ht="19.5" customHeight="1">
      <c r="A60" s="206"/>
      <c r="B60" s="206"/>
      <c r="C60" s="99"/>
      <c r="D60" s="100"/>
      <c r="E60" s="100"/>
      <c r="F60" s="98"/>
      <c r="G60" s="99"/>
      <c r="L60" s="85">
        <f ca="1">IF(INDIRECT("A60")="","",INDIRECT("A60"))</f>
      </c>
      <c r="M60" s="85">
        <f ca="1">IF(INDIRECT("C60")="","",INDIRECT("C60"))</f>
      </c>
      <c r="N60" s="85">
        <f ca="1">IF(INDIRECT("D60")="","",INDIRECT("D60"))</f>
      </c>
      <c r="O60" s="85">
        <f ca="1">IF(INDIRECT("E60")="","",INDIRECT("E60"))</f>
      </c>
    </row>
    <row r="61" spans="1:15" ht="19.5" customHeight="1">
      <c r="A61" s="207"/>
      <c r="B61" s="207"/>
      <c r="C61" s="101"/>
      <c r="D61" s="102"/>
      <c r="E61" s="102"/>
      <c r="F61" s="103"/>
      <c r="G61" s="101"/>
      <c r="L61" s="85">
        <f>IF(L60="","",L60)</f>
      </c>
      <c r="M61" s="85">
        <f ca="1">IF(INDIRECT("C61")="","",INDIRECT("C61"))</f>
      </c>
      <c r="N61" s="85">
        <f ca="1">IF(INDIRECT("D61")="","",INDIRECT("D61"))</f>
      </c>
      <c r="O61" s="85">
        <f ca="1">IF(INDIRECT("E61")="","",INDIRECT("E61"))</f>
      </c>
    </row>
    <row r="62" spans="1:15" ht="19.5" customHeight="1">
      <c r="A62" s="206"/>
      <c r="B62" s="206"/>
      <c r="C62" s="99"/>
      <c r="D62" s="100"/>
      <c r="E62" s="100"/>
      <c r="F62" s="98"/>
      <c r="G62" s="99"/>
      <c r="L62" s="85">
        <f ca="1">IF(INDIRECT("A62")="","",INDIRECT("A62"))</f>
      </c>
      <c r="M62" s="85">
        <f ca="1">IF(INDIRECT("C62")="","",INDIRECT("C62"))</f>
      </c>
      <c r="N62" s="85">
        <f ca="1">IF(INDIRECT("D62")="","",INDIRECT("D62"))</f>
      </c>
      <c r="O62" s="85">
        <f ca="1">IF(INDIRECT("E62")="","",INDIRECT("E62"))</f>
      </c>
    </row>
    <row r="63" spans="1:15" ht="19.5" customHeight="1">
      <c r="A63" s="207"/>
      <c r="B63" s="207"/>
      <c r="C63" s="101"/>
      <c r="D63" s="102"/>
      <c r="E63" s="102"/>
      <c r="F63" s="103"/>
      <c r="G63" s="101"/>
      <c r="L63" s="85">
        <f>IF(L62="","",L62)</f>
      </c>
      <c r="M63" s="85">
        <f ca="1">IF(INDIRECT("C63")="","",INDIRECT("C63"))</f>
      </c>
      <c r="N63" s="85">
        <f ca="1">IF(INDIRECT("D63")="","",INDIRECT("D63"))</f>
      </c>
      <c r="O63" s="85">
        <f ca="1">IF(INDIRECT("E63")="","",INDIRECT("E63"))</f>
      </c>
    </row>
    <row r="64" spans="1:15" ht="19.5" customHeight="1">
      <c r="A64" s="206"/>
      <c r="B64" s="206"/>
      <c r="C64" s="99"/>
      <c r="D64" s="100"/>
      <c r="E64" s="100"/>
      <c r="F64" s="98"/>
      <c r="G64" s="99"/>
      <c r="L64" s="85">
        <f ca="1">IF(INDIRECT("A64")="","",INDIRECT("A64"))</f>
      </c>
      <c r="M64" s="85">
        <f ca="1">IF(INDIRECT("C64")="","",INDIRECT("C64"))</f>
      </c>
      <c r="N64" s="85">
        <f ca="1">IF(INDIRECT("D64")="","",INDIRECT("D64"))</f>
      </c>
      <c r="O64" s="85">
        <f ca="1">IF(INDIRECT("E64")="","",INDIRECT("E64"))</f>
      </c>
    </row>
    <row r="65" spans="1:15" ht="19.5" customHeight="1">
      <c r="A65" s="207"/>
      <c r="B65" s="207"/>
      <c r="C65" s="101"/>
      <c r="D65" s="102"/>
      <c r="E65" s="102"/>
      <c r="F65" s="103"/>
      <c r="G65" s="101"/>
      <c r="L65" s="85">
        <f>IF(L64="","",L64)</f>
      </c>
      <c r="M65" s="85">
        <f ca="1">IF(INDIRECT("C65")="","",INDIRECT("C65"))</f>
      </c>
      <c r="N65" s="85">
        <f ca="1">IF(INDIRECT("D65")="","",INDIRECT("D65"))</f>
      </c>
      <c r="O65" s="85">
        <f ca="1">IF(INDIRECT("E65")="","",INDIRECT("E65"))</f>
      </c>
    </row>
    <row r="66" spans="12:15" ht="19.5" customHeight="1">
      <c r="L66" s="85">
        <f ca="1">IF(INDIRECT("A66")="","",INDIRECT("A66"))</f>
      </c>
      <c r="M66" s="85">
        <f ca="1">IF(INDIRECT("C66")="","",INDIRECT("C66"))</f>
      </c>
      <c r="N66" s="85">
        <f ca="1">IF(INDIRECT("D66")="","",INDIRECT("D66"))</f>
      </c>
      <c r="O66" s="85">
        <f ca="1">IF(INDIRECT("E66")="","",INDIRECT("E66"))</f>
      </c>
    </row>
    <row r="67" spans="12:15" ht="19.5" customHeight="1">
      <c r="L67" s="85">
        <f>IF(L66="","",L66)</f>
      </c>
      <c r="M67" s="85">
        <f ca="1">IF(INDIRECT("C67")="","",INDIRECT("C67"))</f>
      </c>
      <c r="N67" s="85">
        <f ca="1">IF(INDIRECT("D67")="","",INDIRECT("D67"))</f>
      </c>
      <c r="O67" s="85">
        <f ca="1">IF(INDIRECT("E67")="","",INDIRECT("E67"))</f>
      </c>
    </row>
    <row r="68" spans="12:15" ht="19.5" customHeight="1">
      <c r="L68" s="85">
        <f ca="1">IF(INDIRECT("A68")="","",INDIRECT("A68"))</f>
      </c>
      <c r="M68" s="85">
        <f ca="1">IF(INDIRECT("C68")="","",INDIRECT("C68"))</f>
      </c>
      <c r="N68" s="85">
        <f ca="1">IF(INDIRECT("D68")="","",INDIRECT("D68"))</f>
      </c>
      <c r="O68" s="85">
        <f ca="1">IF(INDIRECT("E68")="","",INDIRECT("E68"))</f>
      </c>
    </row>
    <row r="69" spans="12:15" ht="19.5" customHeight="1">
      <c r="L69" s="85">
        <f>IF(L68="","",L68)</f>
      </c>
      <c r="M69" s="85">
        <f ca="1">IF(INDIRECT("C69")="","",INDIRECT("C69"))</f>
      </c>
      <c r="N69" s="85">
        <f ca="1">IF(INDIRECT("D69")="","",INDIRECT("D69"))</f>
      </c>
      <c r="O69" s="85">
        <f ca="1">IF(INDIRECT("E69")="","",INDIRECT("E69"))</f>
      </c>
    </row>
    <row r="70" spans="12:15" ht="19.5" customHeight="1">
      <c r="L70" s="85">
        <f ca="1">IF(INDIRECT("A70")="","",INDIRECT("A70"))</f>
      </c>
      <c r="M70" s="85">
        <f ca="1">IF(INDIRECT("C70")="","",INDIRECT("C70"))</f>
      </c>
      <c r="N70" s="85">
        <f ca="1">IF(INDIRECT("D70")="","",INDIRECT("D70"))</f>
      </c>
      <c r="O70" s="85">
        <f ca="1">IF(INDIRECT("E70")="","",INDIRECT("E70"))</f>
      </c>
    </row>
    <row r="71" spans="12:15" ht="19.5" customHeight="1">
      <c r="L71" s="85">
        <f>IF(L70="","",L70)</f>
      </c>
      <c r="M71" s="85">
        <f ca="1">IF(INDIRECT("C71")="","",INDIRECT("C71"))</f>
      </c>
      <c r="N71" s="85">
        <f ca="1">IF(INDIRECT("D71")="","",INDIRECT("D71"))</f>
      </c>
      <c r="O71" s="85">
        <f ca="1">IF(INDIRECT("E71")="","",INDIRECT("E71"))</f>
      </c>
    </row>
    <row r="72" spans="12:15" ht="19.5" customHeight="1">
      <c r="L72" s="85">
        <f ca="1">IF(INDIRECT("A72")="","",INDIRECT("A72"))</f>
      </c>
      <c r="M72" s="85">
        <f ca="1">IF(INDIRECT("C72")="","",INDIRECT("C72"))</f>
      </c>
      <c r="N72" s="85">
        <f ca="1">IF(INDIRECT("D72")="","",INDIRECT("D72"))</f>
      </c>
      <c r="O72" s="85">
        <f ca="1">IF(INDIRECT("E72")="","",INDIRECT("E72"))</f>
      </c>
    </row>
    <row r="73" spans="12:15" ht="19.5" customHeight="1">
      <c r="L73" s="85">
        <f>IF(L72="","",L72)</f>
      </c>
      <c r="M73" s="85">
        <f ca="1">IF(INDIRECT("C73")="","",INDIRECT("C73"))</f>
      </c>
      <c r="N73" s="85">
        <f ca="1">IF(INDIRECT("D73")="","",INDIRECT("D73"))</f>
      </c>
      <c r="O73" s="85">
        <f ca="1">IF(INDIRECT("E73")="","",INDIRECT("E73"))</f>
      </c>
    </row>
    <row r="74" spans="12:15" ht="19.5" customHeight="1">
      <c r="L74" s="85">
        <f ca="1">IF(INDIRECT("A74")="","",INDIRECT("A74"))</f>
      </c>
      <c r="M74" s="85">
        <f ca="1">IF(INDIRECT("C74")="","",INDIRECT("C74"))</f>
      </c>
      <c r="N74" s="85">
        <f ca="1">IF(INDIRECT("D74")="","",INDIRECT("D74"))</f>
      </c>
      <c r="O74" s="85">
        <f ca="1">IF(INDIRECT("E74")="","",INDIRECT("E74"))</f>
      </c>
    </row>
    <row r="75" spans="12:15" ht="19.5" customHeight="1">
      <c r="L75" s="85">
        <f>IF(L74="","",L74)</f>
      </c>
      <c r="M75" s="85">
        <f ca="1">IF(INDIRECT("C75")="","",INDIRECT("C75"))</f>
      </c>
      <c r="N75" s="85">
        <f ca="1">IF(INDIRECT("D75")="","",INDIRECT("D75"))</f>
      </c>
      <c r="O75" s="85">
        <f ca="1">IF(INDIRECT("E75")="","",INDIRECT("E75"))</f>
      </c>
    </row>
    <row r="76" spans="12:15" ht="19.5" customHeight="1">
      <c r="L76" s="85">
        <f ca="1">IF(INDIRECT("A76")="","",INDIRECT("A76"))</f>
      </c>
      <c r="M76" s="85">
        <f ca="1">IF(INDIRECT("C76")="","",INDIRECT("C76"))</f>
      </c>
      <c r="N76" s="85">
        <f ca="1">IF(INDIRECT("D76")="","",INDIRECT("D76"))</f>
      </c>
      <c r="O76" s="85">
        <f ca="1">IF(INDIRECT("E76")="","",INDIRECT("E76"))</f>
      </c>
    </row>
    <row r="77" spans="12:15" ht="19.5" customHeight="1">
      <c r="L77" s="85">
        <f>IF(L76="","",L76)</f>
      </c>
      <c r="M77" s="85">
        <f ca="1">IF(INDIRECT("C77")="","",INDIRECT("C77"))</f>
      </c>
      <c r="N77" s="85">
        <f ca="1">IF(INDIRECT("D77")="","",INDIRECT("D77"))</f>
      </c>
      <c r="O77" s="85">
        <f ca="1">IF(INDIRECT("E77")="","",INDIRECT("E77"))</f>
      </c>
    </row>
    <row r="78" spans="12:15" ht="19.5" customHeight="1">
      <c r="L78" s="85">
        <f ca="1">IF(INDIRECT("A78")="","",INDIRECT("A78"))</f>
      </c>
      <c r="M78" s="85">
        <f ca="1">IF(INDIRECT("C78")="","",INDIRECT("C78"))</f>
      </c>
      <c r="N78" s="85">
        <f ca="1">IF(INDIRECT("D78")="","",INDIRECT("D78"))</f>
      </c>
      <c r="O78" s="85">
        <f ca="1">IF(INDIRECT("E78")="","",INDIRECT("E78"))</f>
      </c>
    </row>
    <row r="79" spans="12:15" ht="19.5" customHeight="1">
      <c r="L79" s="85">
        <f>IF(L78="","",L78)</f>
      </c>
      <c r="M79" s="85">
        <f ca="1">IF(INDIRECT("C79")="","",INDIRECT("C79"))</f>
      </c>
      <c r="N79" s="85">
        <f ca="1">IF(INDIRECT("D79")="","",INDIRECT("D79"))</f>
      </c>
      <c r="O79" s="85">
        <f ca="1">IF(INDIRECT("E79")="","",INDIRECT("E79"))</f>
      </c>
    </row>
    <row r="80" spans="12:15" ht="19.5" customHeight="1">
      <c r="L80" s="85"/>
      <c r="M80" s="85"/>
      <c r="N80" s="85"/>
      <c r="O80" s="85"/>
    </row>
  </sheetData>
  <sheetProtection sheet="1" objects="1" scenarios="1"/>
  <mergeCells count="62">
    <mergeCell ref="A62:A63"/>
    <mergeCell ref="B62:B63"/>
    <mergeCell ref="A64:A65"/>
    <mergeCell ref="B64:B65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A20:A21"/>
    <mergeCell ref="B8:B9"/>
    <mergeCell ref="B10:B11"/>
    <mergeCell ref="B12:B13"/>
    <mergeCell ref="B14:B15"/>
    <mergeCell ref="B16:B17"/>
    <mergeCell ref="B18:B19"/>
    <mergeCell ref="B20:B21"/>
    <mergeCell ref="A12:A13"/>
    <mergeCell ref="A14:A15"/>
    <mergeCell ref="A16:A17"/>
    <mergeCell ref="A18:A19"/>
    <mergeCell ref="A6:F6"/>
    <mergeCell ref="A4:G4"/>
    <mergeCell ref="A8:A9"/>
    <mergeCell ref="A10:A11"/>
    <mergeCell ref="A5:D5"/>
    <mergeCell ref="E5:G5"/>
  </mergeCells>
  <dataValidations count="1">
    <dataValidation type="list" allowBlank="1" showInputMessage="1" showErrorMessage="1" sqref="A8:A65">
      <formula1>"一般,40歳以上,50歳以上,一般（高校以下）"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3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workbookViewId="0" topLeftCell="A1">
      <selection activeCell="A2" sqref="A2"/>
    </sheetView>
  </sheetViews>
  <sheetFormatPr defaultColWidth="9.00390625" defaultRowHeight="13.5"/>
  <cols>
    <col min="1" max="5" width="6.25390625" style="86" customWidth="1"/>
    <col min="6" max="25" width="3.625" style="87" customWidth="1"/>
    <col min="26" max="50" width="4.75390625" style="86" customWidth="1"/>
    <col min="51" max="16384" width="9.00390625" style="87" customWidth="1"/>
  </cols>
  <sheetData>
    <row r="1" spans="1:50" s="88" customFormat="1" ht="15" thickBot="1">
      <c r="A1" s="107" t="s">
        <v>103</v>
      </c>
      <c r="B1" s="108" t="s">
        <v>104</v>
      </c>
      <c r="C1" s="108" t="s">
        <v>105</v>
      </c>
      <c r="D1" s="108" t="s">
        <v>107</v>
      </c>
      <c r="E1" s="108" t="s">
        <v>106</v>
      </c>
      <c r="F1" s="109" t="s">
        <v>111</v>
      </c>
      <c r="G1" s="109" t="s">
        <v>112</v>
      </c>
      <c r="H1" s="109" t="s">
        <v>113</v>
      </c>
      <c r="I1" s="109" t="s">
        <v>114</v>
      </c>
      <c r="J1" s="109" t="s">
        <v>115</v>
      </c>
      <c r="K1" s="109" t="s">
        <v>116</v>
      </c>
      <c r="L1" s="109" t="s">
        <v>117</v>
      </c>
      <c r="M1" s="109" t="s">
        <v>118</v>
      </c>
      <c r="N1" s="109" t="s">
        <v>119</v>
      </c>
      <c r="O1" s="109" t="s">
        <v>120</v>
      </c>
      <c r="P1" s="109" t="s">
        <v>121</v>
      </c>
      <c r="Q1" s="109" t="s">
        <v>122</v>
      </c>
      <c r="R1" s="109" t="s">
        <v>123</v>
      </c>
      <c r="S1" s="109" t="s">
        <v>124</v>
      </c>
      <c r="T1" s="109" t="s">
        <v>125</v>
      </c>
      <c r="U1" s="109" t="s">
        <v>126</v>
      </c>
      <c r="V1" s="109" t="s">
        <v>127</v>
      </c>
      <c r="W1" s="109" t="s">
        <v>128</v>
      </c>
      <c r="X1" s="109" t="s">
        <v>129</v>
      </c>
      <c r="Y1" s="110" t="s">
        <v>130</v>
      </c>
      <c r="Z1" s="108" t="s">
        <v>108</v>
      </c>
      <c r="AA1" s="108" t="s">
        <v>48</v>
      </c>
      <c r="AB1" s="108" t="s">
        <v>105</v>
      </c>
      <c r="AC1" s="108" t="s">
        <v>109</v>
      </c>
      <c r="AD1" s="108" t="s">
        <v>110</v>
      </c>
      <c r="AE1" s="107" t="s">
        <v>108</v>
      </c>
      <c r="AF1" s="108" t="s">
        <v>48</v>
      </c>
      <c r="AG1" s="108" t="s">
        <v>105</v>
      </c>
      <c r="AH1" s="108" t="s">
        <v>109</v>
      </c>
      <c r="AI1" s="111" t="s">
        <v>110</v>
      </c>
      <c r="AJ1" s="108" t="s">
        <v>108</v>
      </c>
      <c r="AK1" s="108" t="s">
        <v>48</v>
      </c>
      <c r="AL1" s="108" t="s">
        <v>105</v>
      </c>
      <c r="AM1" s="108" t="s">
        <v>109</v>
      </c>
      <c r="AN1" s="108" t="s">
        <v>110</v>
      </c>
      <c r="AO1" s="107" t="s">
        <v>108</v>
      </c>
      <c r="AP1" s="108" t="s">
        <v>48</v>
      </c>
      <c r="AQ1" s="108" t="s">
        <v>105</v>
      </c>
      <c r="AR1" s="108" t="s">
        <v>109</v>
      </c>
      <c r="AS1" s="111" t="s">
        <v>110</v>
      </c>
      <c r="AT1" s="108" t="s">
        <v>108</v>
      </c>
      <c r="AU1" s="108" t="s">
        <v>48</v>
      </c>
      <c r="AV1" s="108" t="s">
        <v>105</v>
      </c>
      <c r="AW1" s="108" t="s">
        <v>109</v>
      </c>
      <c r="AX1" s="108" t="s">
        <v>110</v>
      </c>
    </row>
    <row r="2" spans="1:45" ht="11.25">
      <c r="A2" s="112" t="s">
        <v>135</v>
      </c>
      <c r="B2" s="86">
        <f>'申込用紙'!B2</f>
        <v>0</v>
      </c>
      <c r="C2" s="86">
        <f>'申込用紙'!G2</f>
        <v>0</v>
      </c>
      <c r="D2" s="89">
        <f>'申込用紙'!G28</f>
        <v>0</v>
      </c>
      <c r="E2" s="86">
        <f>'申込用紙'!C28</f>
        <v>0</v>
      </c>
      <c r="F2" s="87">
        <f>'申込用紙'!D8</f>
        <v>0</v>
      </c>
      <c r="G2" s="87">
        <f>'申込用紙'!D9</f>
        <v>0</v>
      </c>
      <c r="H2" s="87">
        <f>'申込用紙'!D10</f>
        <v>0</v>
      </c>
      <c r="I2" s="87">
        <f>'申込用紙'!D11</f>
        <v>0</v>
      </c>
      <c r="J2" s="87">
        <f>'申込用紙'!D12</f>
        <v>0</v>
      </c>
      <c r="K2" s="87">
        <f>'申込用紙'!D13</f>
        <v>0</v>
      </c>
      <c r="L2" s="87">
        <f>'申込用紙'!D14</f>
        <v>0</v>
      </c>
      <c r="M2" s="87">
        <f>'申込用紙'!D15</f>
        <v>0</v>
      </c>
      <c r="N2" s="87">
        <f>'申込用紙'!D16</f>
        <v>0</v>
      </c>
      <c r="O2" s="87">
        <f>'申込用紙'!D17</f>
        <v>0</v>
      </c>
      <c r="P2" s="87">
        <f>'申込用紙'!D18</f>
        <v>0</v>
      </c>
      <c r="Q2" s="87">
        <f>'申込用紙'!D19</f>
        <v>0</v>
      </c>
      <c r="R2" s="87">
        <f>'申込用紙'!D20</f>
        <v>0</v>
      </c>
      <c r="S2" s="87">
        <f>'申込用紙'!D21</f>
        <v>0</v>
      </c>
      <c r="T2" s="87">
        <f>'申込用紙'!D22</f>
        <v>0</v>
      </c>
      <c r="U2" s="87">
        <f>'申込用紙'!D23</f>
        <v>0</v>
      </c>
      <c r="V2" s="87">
        <f>'申込用紙'!D24</f>
        <v>0</v>
      </c>
      <c r="W2" s="87">
        <f>'申込用紙'!D25</f>
        <v>0</v>
      </c>
      <c r="X2" s="87">
        <f>'申込用紙'!D26</f>
        <v>0</v>
      </c>
      <c r="Y2" s="105">
        <f>'申込用紙'!D27</f>
        <v>0</v>
      </c>
      <c r="AE2" s="104"/>
      <c r="AI2" s="106"/>
      <c r="AO2" s="104"/>
      <c r="AS2" s="106"/>
    </row>
    <row r="3" spans="1:50" ht="11.25">
      <c r="A3" s="104"/>
      <c r="Y3" s="105"/>
      <c r="Z3" s="86">
        <f>IF(AA3="","",$A$2)</f>
      </c>
      <c r="AA3" s="86">
        <f>IF(COUNTIF('男子単'!L8,"*Ａ*"),"MSA",IF(COUNTIF('男子単'!L8,"*Ｂ*"),"MSB",IF(COUNTIF('男子単'!L8,"*Ｃ*"),"MSC","")))</f>
      </c>
      <c r="AB3" s="86">
        <f>IF('男子単'!M8="","",'男子単'!M8)</f>
      </c>
      <c r="AC3" s="86">
        <f>IF('男子単'!N8="","",'男子単'!N8)</f>
      </c>
      <c r="AD3" s="86">
        <f>IF('男子単'!O8="","",'男子単'!O8)</f>
      </c>
      <c r="AE3" s="104">
        <f>IF(AF3="","",$A$2)</f>
      </c>
      <c r="AF3" s="86">
        <f>IF(COUNTIF('女子単'!L8,"*Ａ*"),"WSA",IF(COUNTIF('女子単'!L8,"*Ｂ*"),"WSB",IF(COUNTIF('女子単'!L8,"*Ｃ*"),"WSC","")))</f>
      </c>
      <c r="AG3" s="86">
        <f>IF('女子単'!M8="","",'女子単'!M8)</f>
      </c>
      <c r="AH3" s="86">
        <f>IF('女子単'!N8="","",'女子単'!N8)</f>
      </c>
      <c r="AI3" s="106">
        <f>IF('女子単'!O8="","",'女子単'!O8)</f>
      </c>
      <c r="AJ3" s="86">
        <f>IF(AK3="","",$A$2)</f>
      </c>
      <c r="AK3" s="86">
        <f>IF(COUNTIF('男子複'!L8,"*Ａ*"),"MDA",IF(COUNTIF('男子複'!L8,"*Ｂ*"),"MDB",IF(COUNTIF('男子複'!L8,"*Ｃ*"),"MDC",IF(COUNTIF('男子複'!L8,"*40*"),"MD40",IF(COUNTIF('男子複'!L8,"*50*"),"MD50",IF(COUNTIF('男子複'!L8,"*60*"),"MD60",""))))))</f>
      </c>
      <c r="AL3" s="86">
        <f>IF('男子複'!M8="","",'男子複'!M8)</f>
      </c>
      <c r="AM3" s="86">
        <f>IF('男子複'!N8="","",'男子複'!N8)</f>
      </c>
      <c r="AN3" s="86">
        <f>IF('男子複'!O8="","",'男子複'!O8)</f>
      </c>
      <c r="AO3" s="104">
        <f>IF(AP3="","",$A$2)</f>
      </c>
      <c r="AP3" s="86">
        <f>IF(COUNTIF('女子複'!L8,"*Ａ*"),"WDA",IF(COUNTIF('女子複'!L8,"*Ｂ*"),"WDB",IF(COUNTIF('女子複'!L8,"*Ｃ*"),"WDC",IF(COUNTIF('女子複'!L8,"*30*"),"WD30",IF(COUNTIF('女子複'!L8,"*40*"),"WD40","")))))</f>
      </c>
      <c r="AQ3" s="86">
        <f>IF('女子複'!M8="","",'女子複'!M8)</f>
      </c>
      <c r="AR3" s="86">
        <f>IF('女子複'!N8="","",'女子複'!N8)</f>
      </c>
      <c r="AS3" s="106">
        <f>IF('女子複'!O8="","",'女子複'!O8)</f>
      </c>
      <c r="AT3" s="86">
        <f>IF(AU3="","",$A$2)</f>
      </c>
      <c r="AU3" s="86">
        <f>IF(COUNTIF('混合複'!L8,"*一般*"),"XD",IF(COUNTIF('混合複'!L8,"*40歳*"),"XD40",IF(COUNTIF('混合複'!L8,"*50歳*"),"XD50","")))</f>
      </c>
      <c r="AV3" s="86">
        <f>IF('混合複'!M8="","",'混合複'!M8)</f>
      </c>
      <c r="AW3" s="86">
        <f>IF('混合複'!N8="","",'混合複'!N8)</f>
      </c>
      <c r="AX3" s="86">
        <f>IF('混合複'!O8="","",'混合複'!O8)</f>
      </c>
    </row>
    <row r="4" spans="1:50" ht="11.25">
      <c r="A4" s="104"/>
      <c r="Y4" s="105"/>
      <c r="Z4" s="86">
        <f aca="true" t="shared" si="0" ref="Z4:Z67">IF(AA4="","",$A$2)</f>
      </c>
      <c r="AA4" s="86">
        <f>IF(COUNTIF('男子単'!L9,"*Ａ*"),"MSA",IF(COUNTIF('男子単'!L9,"*Ｂ*"),"MSB",IF(COUNTIF('男子単'!L9,"*Ｃ*"),"MSC","")))</f>
      </c>
      <c r="AB4" s="86">
        <f>IF('男子単'!M9="","",'男子単'!M9)</f>
      </c>
      <c r="AC4" s="86">
        <f>IF('男子単'!N9="","",'男子単'!N9)</f>
      </c>
      <c r="AD4" s="86">
        <f>IF('男子単'!O9="","",'男子単'!O9)</f>
      </c>
      <c r="AE4" s="104">
        <f aca="true" t="shared" si="1" ref="AE4:AE67">IF(AF4="","",$A$2)</f>
      </c>
      <c r="AF4" s="86">
        <f>IF(COUNTIF('女子単'!L9,"*Ａ*"),"WSA",IF(COUNTIF('女子単'!L9,"*Ｂ*"),"WSB",IF(COUNTIF('女子単'!L9,"*Ｃ*"),"WSC","")))</f>
      </c>
      <c r="AG4" s="86">
        <f>IF('女子単'!M9="","",'女子単'!M9)</f>
      </c>
      <c r="AH4" s="86">
        <f>IF('女子単'!N9="","",'女子単'!N9)</f>
      </c>
      <c r="AI4" s="106">
        <f>IF('女子単'!O9="","",'女子単'!O9)</f>
      </c>
      <c r="AJ4" s="86">
        <f aca="true" t="shared" si="2" ref="AJ4:AJ67">IF(AK4="","",$A$2)</f>
      </c>
      <c r="AK4" s="86">
        <f>IF(COUNTIF('男子複'!L9,"*Ａ*"),"MDA",IF(COUNTIF('男子複'!L9,"*Ｂ*"),"MDB",IF(COUNTIF('男子複'!L9,"*Ｃ*"),"MDC",IF(COUNTIF('男子複'!L9,"*40*"),"MD40",IF(COUNTIF('男子複'!L9,"*50*"),"MD50",IF(COUNTIF('男子複'!L9,"*60*"),"MD60",""))))))</f>
      </c>
      <c r="AL4" s="86">
        <f>IF('男子複'!M9="","",'男子複'!M9)</f>
      </c>
      <c r="AM4" s="86">
        <f>IF('男子複'!N9="","",'男子複'!N9)</f>
      </c>
      <c r="AN4" s="86">
        <f>IF('男子複'!O9="","",'男子複'!O9)</f>
      </c>
      <c r="AO4" s="104">
        <f aca="true" t="shared" si="3" ref="AO4:AO67">IF(AP4="","",$A$2)</f>
      </c>
      <c r="AP4" s="86">
        <f>IF(COUNTIF('女子複'!L9,"*Ａ*"),"WDA",IF(COUNTIF('女子複'!L9,"*Ｂ*"),"WDB",IF(COUNTIF('女子複'!L9,"*Ｃ*"),"WDC",IF(COUNTIF('女子複'!L9,"*30*"),"WD30",IF(COUNTIF('女子複'!L9,"*40*"),"WD40","")))))</f>
      </c>
      <c r="AQ4" s="86">
        <f>IF('女子複'!M9="","",'女子複'!M9)</f>
      </c>
      <c r="AR4" s="86">
        <f>IF('女子複'!N9="","",'女子複'!N9)</f>
      </c>
      <c r="AS4" s="106">
        <f>IF('女子複'!O9="","",'女子複'!O9)</f>
      </c>
      <c r="AT4" s="86">
        <f aca="true" t="shared" si="4" ref="AT4:AT67">IF(AU4="","",$A$2)</f>
      </c>
      <c r="AU4" s="86">
        <f>IF(COUNTIF('混合複'!L9,"*一般*"),"XD",IF(COUNTIF('混合複'!L9,"*40歳*"),"XD40",IF(COUNTIF('混合複'!L9,"*50歳*"),"XD50","")))</f>
      </c>
      <c r="AV4" s="86">
        <f>IF('混合複'!M9="","",'混合複'!M9)</f>
      </c>
      <c r="AW4" s="86">
        <f>IF('混合複'!N9="","",'混合複'!N9)</f>
      </c>
      <c r="AX4" s="86">
        <f>IF('混合複'!O9="","",'混合複'!O9)</f>
      </c>
    </row>
    <row r="5" spans="1:50" ht="11.25">
      <c r="A5" s="104"/>
      <c r="Y5" s="105"/>
      <c r="Z5" s="86">
        <f t="shared" si="0"/>
      </c>
      <c r="AA5" s="86">
        <f>IF(COUNTIF('男子単'!L10,"*Ａ*"),"MSA",IF(COUNTIF('男子単'!L10,"*Ｂ*"),"MSB",IF(COUNTIF('男子単'!L10,"*Ｃ*"),"MSC","")))</f>
      </c>
      <c r="AB5" s="86">
        <f>IF('男子単'!M10="","",'男子単'!M10)</f>
      </c>
      <c r="AC5" s="86">
        <f>IF('男子単'!N10="","",'男子単'!N10)</f>
      </c>
      <c r="AD5" s="86">
        <f>IF('男子単'!O10="","",'男子単'!O10)</f>
      </c>
      <c r="AE5" s="104">
        <f t="shared" si="1"/>
      </c>
      <c r="AF5" s="86">
        <f>IF(COUNTIF('女子単'!L10,"*Ａ*"),"WSA",IF(COUNTIF('女子単'!L10,"*Ｂ*"),"WSB",IF(COUNTIF('女子単'!L10,"*Ｃ*"),"WSC","")))</f>
      </c>
      <c r="AG5" s="86">
        <f>IF('女子単'!M10="","",'女子単'!M10)</f>
      </c>
      <c r="AH5" s="86">
        <f>IF('女子単'!N10="","",'女子単'!N10)</f>
      </c>
      <c r="AI5" s="106">
        <f>IF('女子単'!O10="","",'女子単'!O10)</f>
      </c>
      <c r="AJ5" s="86">
        <f t="shared" si="2"/>
      </c>
      <c r="AK5" s="86">
        <f>IF(COUNTIF('男子複'!L10,"*Ａ*"),"MDA",IF(COUNTIF('男子複'!L10,"*Ｂ*"),"MDB",IF(COUNTIF('男子複'!L10,"*Ｃ*"),"MDC",IF(COUNTIF('男子複'!L10,"*40*"),"MD40",IF(COUNTIF('男子複'!L10,"*50*"),"MD50",IF(COUNTIF('男子複'!L10,"*60*"),"MD60",""))))))</f>
      </c>
      <c r="AL5" s="86">
        <f>IF('男子複'!M10="","",'男子複'!M10)</f>
      </c>
      <c r="AM5" s="86">
        <f>IF('男子複'!N10="","",'男子複'!N10)</f>
      </c>
      <c r="AN5" s="86">
        <f>IF('男子複'!O10="","",'男子複'!O10)</f>
      </c>
      <c r="AO5" s="104">
        <f t="shared" si="3"/>
      </c>
      <c r="AP5" s="86">
        <f>IF(COUNTIF('女子複'!L10,"*Ａ*"),"WDA",IF(COUNTIF('女子複'!L10,"*Ｂ*"),"WDB",IF(COUNTIF('女子複'!L10,"*Ｃ*"),"WDC",IF(COUNTIF('女子複'!L10,"*30*"),"WD30",IF(COUNTIF('女子複'!L10,"*40*"),"WD40","")))))</f>
      </c>
      <c r="AQ5" s="86">
        <f>IF('女子複'!M10="","",'女子複'!M10)</f>
      </c>
      <c r="AR5" s="86">
        <f>IF('女子複'!N10="","",'女子複'!N10)</f>
      </c>
      <c r="AS5" s="106">
        <f>IF('女子複'!O10="","",'女子複'!O10)</f>
      </c>
      <c r="AT5" s="86">
        <f t="shared" si="4"/>
      </c>
      <c r="AU5" s="86">
        <f>IF(COUNTIF('混合複'!L10,"*一般*"),"XD",IF(COUNTIF('混合複'!L10,"*40歳*"),"XD40",IF(COUNTIF('混合複'!L10,"*50歳*"),"XD50","")))</f>
      </c>
      <c r="AV5" s="86">
        <f>IF('混合複'!M10="","",'混合複'!M10)</f>
      </c>
      <c r="AW5" s="86">
        <f>IF('混合複'!N10="","",'混合複'!N10)</f>
      </c>
      <c r="AX5" s="86">
        <f>IF('混合複'!O10="","",'混合複'!O10)</f>
      </c>
    </row>
    <row r="6" spans="1:50" ht="11.25">
      <c r="A6" s="104"/>
      <c r="Y6" s="105"/>
      <c r="Z6" s="86">
        <f t="shared" si="0"/>
      </c>
      <c r="AA6" s="86">
        <f>IF(COUNTIF('男子単'!L11,"*Ａ*"),"MSA",IF(COUNTIF('男子単'!L11,"*Ｂ*"),"MSB",IF(COUNTIF('男子単'!L11,"*Ｃ*"),"MSC","")))</f>
      </c>
      <c r="AB6" s="86">
        <f>IF('男子単'!M11="","",'男子単'!M11)</f>
      </c>
      <c r="AC6" s="86">
        <f>IF('男子単'!N11="","",'男子単'!N11)</f>
      </c>
      <c r="AD6" s="86">
        <f>IF('男子単'!O11="","",'男子単'!O11)</f>
      </c>
      <c r="AE6" s="104">
        <f t="shared" si="1"/>
      </c>
      <c r="AF6" s="86">
        <f>IF(COUNTIF('女子単'!L11,"*Ａ*"),"WSA",IF(COUNTIF('女子単'!L11,"*Ｂ*"),"WSB",IF(COUNTIF('女子単'!L11,"*Ｃ*"),"WSC","")))</f>
      </c>
      <c r="AG6" s="86">
        <f>IF('女子単'!M11="","",'女子単'!M11)</f>
      </c>
      <c r="AH6" s="86">
        <f>IF('女子単'!N11="","",'女子単'!N11)</f>
      </c>
      <c r="AI6" s="106">
        <f>IF('女子単'!O11="","",'女子単'!O11)</f>
      </c>
      <c r="AJ6" s="86">
        <f t="shared" si="2"/>
      </c>
      <c r="AK6" s="86">
        <f>IF(COUNTIF('男子複'!L11,"*Ａ*"),"MDA",IF(COUNTIF('男子複'!L11,"*Ｂ*"),"MDB",IF(COUNTIF('男子複'!L11,"*Ｃ*"),"MDC",IF(COUNTIF('男子複'!L11,"*40*"),"MD40",IF(COUNTIF('男子複'!L11,"*50*"),"MD50",IF(COUNTIF('男子複'!L11,"*60*"),"MD60",""))))))</f>
      </c>
      <c r="AL6" s="86">
        <f>IF('男子複'!M11="","",'男子複'!M11)</f>
      </c>
      <c r="AM6" s="86">
        <f>IF('男子複'!N11="","",'男子複'!N11)</f>
      </c>
      <c r="AN6" s="86">
        <f>IF('男子複'!O11="","",'男子複'!O11)</f>
      </c>
      <c r="AO6" s="104">
        <f t="shared" si="3"/>
      </c>
      <c r="AP6" s="86">
        <f>IF(COUNTIF('女子複'!L11,"*Ａ*"),"WDA",IF(COUNTIF('女子複'!L11,"*Ｂ*"),"WDB",IF(COUNTIF('女子複'!L11,"*Ｃ*"),"WDC",IF(COUNTIF('女子複'!L11,"*30*"),"WD30",IF(COUNTIF('女子複'!L11,"*40*"),"WD40","")))))</f>
      </c>
      <c r="AQ6" s="86">
        <f>IF('女子複'!M11="","",'女子複'!M11)</f>
      </c>
      <c r="AR6" s="86">
        <f>IF('女子複'!N11="","",'女子複'!N11)</f>
      </c>
      <c r="AS6" s="106">
        <f>IF('女子複'!O11="","",'女子複'!O11)</f>
      </c>
      <c r="AT6" s="86">
        <f t="shared" si="4"/>
      </c>
      <c r="AU6" s="86">
        <f>IF(COUNTIF('混合複'!L11,"*一般*"),"XD",IF(COUNTIF('混合複'!L11,"*40歳*"),"XD40",IF(COUNTIF('混合複'!L11,"*50歳*"),"XD50","")))</f>
      </c>
      <c r="AV6" s="86">
        <f>IF('混合複'!M11="","",'混合複'!M11)</f>
      </c>
      <c r="AW6" s="86">
        <f>IF('混合複'!N11="","",'混合複'!N11)</f>
      </c>
      <c r="AX6" s="86">
        <f>IF('混合複'!O11="","",'混合複'!O11)</f>
      </c>
    </row>
    <row r="7" spans="1:50" ht="11.25">
      <c r="A7" s="104"/>
      <c r="Y7" s="105"/>
      <c r="Z7" s="86">
        <f t="shared" si="0"/>
      </c>
      <c r="AA7" s="86">
        <f>IF(COUNTIF('男子単'!L12,"*Ａ*"),"MSA",IF(COUNTIF('男子単'!L12,"*Ｂ*"),"MSB",IF(COUNTIF('男子単'!L12,"*Ｃ*"),"MSC","")))</f>
      </c>
      <c r="AB7" s="86">
        <f>IF('男子単'!M12="","",'男子単'!M12)</f>
      </c>
      <c r="AC7" s="86">
        <f>IF('男子単'!N12="","",'男子単'!N12)</f>
      </c>
      <c r="AD7" s="86">
        <f>IF('男子単'!O12="","",'男子単'!O12)</f>
      </c>
      <c r="AE7" s="104">
        <f t="shared" si="1"/>
      </c>
      <c r="AF7" s="86">
        <f>IF(COUNTIF('女子単'!L12,"*Ａ*"),"WSA",IF(COUNTIF('女子単'!L12,"*Ｂ*"),"WSB",IF(COUNTIF('女子単'!L12,"*Ｃ*"),"WSC","")))</f>
      </c>
      <c r="AG7" s="86">
        <f>IF('女子単'!M12="","",'女子単'!M12)</f>
      </c>
      <c r="AH7" s="86">
        <f>IF('女子単'!N12="","",'女子単'!N12)</f>
      </c>
      <c r="AI7" s="106">
        <f>IF('女子単'!O12="","",'女子単'!O12)</f>
      </c>
      <c r="AJ7" s="86">
        <f t="shared" si="2"/>
      </c>
      <c r="AK7" s="86">
        <f>IF(COUNTIF('男子複'!L12,"*Ａ*"),"MDA",IF(COUNTIF('男子複'!L12,"*Ｂ*"),"MDB",IF(COUNTIF('男子複'!L12,"*Ｃ*"),"MDC",IF(COUNTIF('男子複'!L12,"*40*"),"MD40",IF(COUNTIF('男子複'!L12,"*50*"),"MD50",IF(COUNTIF('男子複'!L12,"*60*"),"MD60",""))))))</f>
      </c>
      <c r="AL7" s="86">
        <f>IF('男子複'!M12="","",'男子複'!M12)</f>
      </c>
      <c r="AM7" s="86">
        <f>IF('男子複'!N12="","",'男子複'!N12)</f>
      </c>
      <c r="AN7" s="86">
        <f>IF('男子複'!O12="","",'男子複'!O12)</f>
      </c>
      <c r="AO7" s="104">
        <f t="shared" si="3"/>
      </c>
      <c r="AP7" s="86">
        <f>IF(COUNTIF('女子複'!L12,"*Ａ*"),"WDA",IF(COUNTIF('女子複'!L12,"*Ｂ*"),"WDB",IF(COUNTIF('女子複'!L12,"*Ｃ*"),"WDC",IF(COUNTIF('女子複'!L12,"*30*"),"WD30",IF(COUNTIF('女子複'!L12,"*40*"),"WD40","")))))</f>
      </c>
      <c r="AQ7" s="86">
        <f>IF('女子複'!M12="","",'女子複'!M12)</f>
      </c>
      <c r="AR7" s="86">
        <f>IF('女子複'!N12="","",'女子複'!N12)</f>
      </c>
      <c r="AS7" s="106">
        <f>IF('女子複'!O12="","",'女子複'!O12)</f>
      </c>
      <c r="AT7" s="86">
        <f t="shared" si="4"/>
      </c>
      <c r="AU7" s="86">
        <f>IF(COUNTIF('混合複'!L12,"*一般*"),"XD",IF(COUNTIF('混合複'!L12,"*40歳*"),"XD40",IF(COUNTIF('混合複'!L12,"*50歳*"),"XD50","")))</f>
      </c>
      <c r="AV7" s="86">
        <f>IF('混合複'!M12="","",'混合複'!M12)</f>
      </c>
      <c r="AW7" s="86">
        <f>IF('混合複'!N12="","",'混合複'!N12)</f>
      </c>
      <c r="AX7" s="86">
        <f>IF('混合複'!O12="","",'混合複'!O12)</f>
      </c>
    </row>
    <row r="8" spans="1:50" ht="11.25">
      <c r="A8" s="104"/>
      <c r="Y8" s="105"/>
      <c r="Z8" s="86">
        <f t="shared" si="0"/>
      </c>
      <c r="AA8" s="86">
        <f>IF(COUNTIF('男子単'!L13,"*Ａ*"),"MSA",IF(COUNTIF('男子単'!L13,"*Ｂ*"),"MSB",IF(COUNTIF('男子単'!L13,"*Ｃ*"),"MSC","")))</f>
      </c>
      <c r="AB8" s="86">
        <f>IF('男子単'!M13="","",'男子単'!M13)</f>
      </c>
      <c r="AC8" s="86">
        <f>IF('男子単'!N13="","",'男子単'!N13)</f>
      </c>
      <c r="AD8" s="86">
        <f>IF('男子単'!O13="","",'男子単'!O13)</f>
      </c>
      <c r="AE8" s="104">
        <f t="shared" si="1"/>
      </c>
      <c r="AF8" s="86">
        <f>IF(COUNTIF('女子単'!L13,"*Ａ*"),"WSA",IF(COUNTIF('女子単'!L13,"*Ｂ*"),"WSB",IF(COUNTIF('女子単'!L13,"*Ｃ*"),"WSC","")))</f>
      </c>
      <c r="AG8" s="86">
        <f>IF('女子単'!M13="","",'女子単'!M13)</f>
      </c>
      <c r="AH8" s="86">
        <f>IF('女子単'!N13="","",'女子単'!N13)</f>
      </c>
      <c r="AI8" s="106">
        <f>IF('女子単'!O13="","",'女子単'!O13)</f>
      </c>
      <c r="AJ8" s="86">
        <f t="shared" si="2"/>
      </c>
      <c r="AK8" s="86">
        <f>IF(COUNTIF('男子複'!L13,"*Ａ*"),"MDA",IF(COUNTIF('男子複'!L13,"*Ｂ*"),"MDB",IF(COUNTIF('男子複'!L13,"*Ｃ*"),"MDC",IF(COUNTIF('男子複'!L13,"*40*"),"MD40",IF(COUNTIF('男子複'!L13,"*50*"),"MD50",IF(COUNTIF('男子複'!L13,"*60*"),"MD60",""))))))</f>
      </c>
      <c r="AL8" s="86">
        <f>IF('男子複'!M13="","",'男子複'!M13)</f>
      </c>
      <c r="AM8" s="86">
        <f>IF('男子複'!N13="","",'男子複'!N13)</f>
      </c>
      <c r="AN8" s="86">
        <f>IF('男子複'!O13="","",'男子複'!O13)</f>
      </c>
      <c r="AO8" s="104">
        <f t="shared" si="3"/>
      </c>
      <c r="AP8" s="86">
        <f>IF(COUNTIF('女子複'!L13,"*Ａ*"),"WDA",IF(COUNTIF('女子複'!L13,"*Ｂ*"),"WDB",IF(COUNTIF('女子複'!L13,"*Ｃ*"),"WDC",IF(COUNTIF('女子複'!L13,"*30*"),"WD30",IF(COUNTIF('女子複'!L13,"*40*"),"WD40","")))))</f>
      </c>
      <c r="AQ8" s="86">
        <f>IF('女子複'!M13="","",'女子複'!M13)</f>
      </c>
      <c r="AR8" s="86">
        <f>IF('女子複'!N13="","",'女子複'!N13)</f>
      </c>
      <c r="AS8" s="106">
        <f>IF('女子複'!O13="","",'女子複'!O13)</f>
      </c>
      <c r="AT8" s="86">
        <f t="shared" si="4"/>
      </c>
      <c r="AU8" s="86">
        <f>IF(COUNTIF('混合複'!L13,"*一般*"),"XD",IF(COUNTIF('混合複'!L13,"*40歳*"),"XD40",IF(COUNTIF('混合複'!L13,"*50歳*"),"XD50","")))</f>
      </c>
      <c r="AV8" s="86">
        <f>IF('混合複'!M13="","",'混合複'!M13)</f>
      </c>
      <c r="AW8" s="86">
        <f>IF('混合複'!N13="","",'混合複'!N13)</f>
      </c>
      <c r="AX8" s="86">
        <f>IF('混合複'!O13="","",'混合複'!O13)</f>
      </c>
    </row>
    <row r="9" spans="1:50" ht="11.25">
      <c r="A9" s="104"/>
      <c r="Y9" s="105"/>
      <c r="Z9" s="86">
        <f t="shared" si="0"/>
      </c>
      <c r="AA9" s="86">
        <f>IF(COUNTIF('男子単'!L14,"*Ａ*"),"MSA",IF(COUNTIF('男子単'!L14,"*Ｂ*"),"MSB",IF(COUNTIF('男子単'!L14,"*Ｃ*"),"MSC","")))</f>
      </c>
      <c r="AB9" s="86">
        <f>IF('男子単'!M14="","",'男子単'!M14)</f>
      </c>
      <c r="AC9" s="86">
        <f>IF('男子単'!N14="","",'男子単'!N14)</f>
      </c>
      <c r="AD9" s="86">
        <f>IF('男子単'!O14="","",'男子単'!O14)</f>
      </c>
      <c r="AE9" s="104">
        <f t="shared" si="1"/>
      </c>
      <c r="AF9" s="86">
        <f>IF(COUNTIF('女子単'!L14,"*Ａ*"),"WSA",IF(COUNTIF('女子単'!L14,"*Ｂ*"),"WSB",IF(COUNTIF('女子単'!L14,"*Ｃ*"),"WSC","")))</f>
      </c>
      <c r="AG9" s="86">
        <f>IF('女子単'!M14="","",'女子単'!M14)</f>
      </c>
      <c r="AH9" s="86">
        <f>IF('女子単'!N14="","",'女子単'!N14)</f>
      </c>
      <c r="AI9" s="106">
        <f>IF('女子単'!O14="","",'女子単'!O14)</f>
      </c>
      <c r="AJ9" s="86">
        <f t="shared" si="2"/>
      </c>
      <c r="AK9" s="86">
        <f>IF(COUNTIF('男子複'!L14,"*Ａ*"),"MDA",IF(COUNTIF('男子複'!L14,"*Ｂ*"),"MDB",IF(COUNTIF('男子複'!L14,"*Ｃ*"),"MDC",IF(COUNTIF('男子複'!L14,"*40*"),"MD40",IF(COUNTIF('男子複'!L14,"*50*"),"MD50",IF(COUNTIF('男子複'!L14,"*60*"),"MD60",""))))))</f>
      </c>
      <c r="AL9" s="86">
        <f>IF('男子複'!M14="","",'男子複'!M14)</f>
      </c>
      <c r="AM9" s="86">
        <f>IF('男子複'!N14="","",'男子複'!N14)</f>
      </c>
      <c r="AN9" s="86">
        <f>IF('男子複'!O14="","",'男子複'!O14)</f>
      </c>
      <c r="AO9" s="104">
        <f t="shared" si="3"/>
      </c>
      <c r="AP9" s="86">
        <f>IF(COUNTIF('女子複'!L14,"*Ａ*"),"WDA",IF(COUNTIF('女子複'!L14,"*Ｂ*"),"WDB",IF(COUNTIF('女子複'!L14,"*Ｃ*"),"WDC",IF(COUNTIF('女子複'!L14,"*30*"),"WD30",IF(COUNTIF('女子複'!L14,"*40*"),"WD40","")))))</f>
      </c>
      <c r="AQ9" s="86">
        <f>IF('女子複'!M14="","",'女子複'!M14)</f>
      </c>
      <c r="AR9" s="86">
        <f>IF('女子複'!N14="","",'女子複'!N14)</f>
      </c>
      <c r="AS9" s="106">
        <f>IF('女子複'!O14="","",'女子複'!O14)</f>
      </c>
      <c r="AT9" s="86">
        <f t="shared" si="4"/>
      </c>
      <c r="AU9" s="86">
        <f>IF(COUNTIF('混合複'!L14,"*一般*"),"XD",IF(COUNTIF('混合複'!L14,"*40歳*"),"XD40",IF(COUNTIF('混合複'!L14,"*50歳*"),"XD50","")))</f>
      </c>
      <c r="AV9" s="86">
        <f>IF('混合複'!M14="","",'混合複'!M14)</f>
      </c>
      <c r="AW9" s="86">
        <f>IF('混合複'!N14="","",'混合複'!N14)</f>
      </c>
      <c r="AX9" s="86">
        <f>IF('混合複'!O14="","",'混合複'!O14)</f>
      </c>
    </row>
    <row r="10" spans="1:50" ht="11.25">
      <c r="A10" s="104"/>
      <c r="Y10" s="105"/>
      <c r="Z10" s="86">
        <f t="shared" si="0"/>
      </c>
      <c r="AA10" s="86">
        <f>IF(COUNTIF('男子単'!L15,"*Ａ*"),"MSA",IF(COUNTIF('男子単'!L15,"*Ｂ*"),"MSB",IF(COUNTIF('男子単'!L15,"*Ｃ*"),"MSC","")))</f>
      </c>
      <c r="AB10" s="86">
        <f>IF('男子単'!M15="","",'男子単'!M15)</f>
      </c>
      <c r="AC10" s="86">
        <f>IF('男子単'!N15="","",'男子単'!N15)</f>
      </c>
      <c r="AD10" s="86">
        <f>IF('男子単'!O15="","",'男子単'!O15)</f>
      </c>
      <c r="AE10" s="104">
        <f t="shared" si="1"/>
      </c>
      <c r="AF10" s="86">
        <f>IF(COUNTIF('女子単'!L15,"*Ａ*"),"WSA",IF(COUNTIF('女子単'!L15,"*Ｂ*"),"WSB",IF(COUNTIF('女子単'!L15,"*Ｃ*"),"WSC","")))</f>
      </c>
      <c r="AG10" s="86">
        <f>IF('女子単'!M15="","",'女子単'!M15)</f>
      </c>
      <c r="AH10" s="86">
        <f>IF('女子単'!N15="","",'女子単'!N15)</f>
      </c>
      <c r="AI10" s="106">
        <f>IF('女子単'!O15="","",'女子単'!O15)</f>
      </c>
      <c r="AJ10" s="86">
        <f t="shared" si="2"/>
      </c>
      <c r="AK10" s="86">
        <f>IF(COUNTIF('男子複'!L15,"*Ａ*"),"MDA",IF(COUNTIF('男子複'!L15,"*Ｂ*"),"MDB",IF(COUNTIF('男子複'!L15,"*Ｃ*"),"MDC",IF(COUNTIF('男子複'!L15,"*40*"),"MD40",IF(COUNTIF('男子複'!L15,"*50*"),"MD50",IF(COUNTIF('男子複'!L15,"*60*"),"MD60",""))))))</f>
      </c>
      <c r="AL10" s="86">
        <f>IF('男子複'!M15="","",'男子複'!M15)</f>
      </c>
      <c r="AM10" s="86">
        <f>IF('男子複'!N15="","",'男子複'!N15)</f>
      </c>
      <c r="AN10" s="86">
        <f>IF('男子複'!O15="","",'男子複'!O15)</f>
      </c>
      <c r="AO10" s="104">
        <f t="shared" si="3"/>
      </c>
      <c r="AP10" s="86">
        <f>IF(COUNTIF('女子複'!L15,"*Ａ*"),"WDA",IF(COUNTIF('女子複'!L15,"*Ｂ*"),"WDB",IF(COUNTIF('女子複'!L15,"*Ｃ*"),"WDC",IF(COUNTIF('女子複'!L15,"*30*"),"WD30",IF(COUNTIF('女子複'!L15,"*40*"),"WD40","")))))</f>
      </c>
      <c r="AQ10" s="86">
        <f>IF('女子複'!M15="","",'女子複'!M15)</f>
      </c>
      <c r="AR10" s="86">
        <f>IF('女子複'!N15="","",'女子複'!N15)</f>
      </c>
      <c r="AS10" s="106">
        <f>IF('女子複'!O15="","",'女子複'!O15)</f>
      </c>
      <c r="AT10" s="86">
        <f t="shared" si="4"/>
      </c>
      <c r="AU10" s="86">
        <f>IF(COUNTIF('混合複'!L15,"*一般*"),"XD",IF(COUNTIF('混合複'!L15,"*40歳*"),"XD40",IF(COUNTIF('混合複'!L15,"*50歳*"),"XD50","")))</f>
      </c>
      <c r="AV10" s="86">
        <f>IF('混合複'!M15="","",'混合複'!M15)</f>
      </c>
      <c r="AW10" s="86">
        <f>IF('混合複'!N15="","",'混合複'!N15)</f>
      </c>
      <c r="AX10" s="86">
        <f>IF('混合複'!O15="","",'混合複'!O15)</f>
      </c>
    </row>
    <row r="11" spans="1:50" ht="11.25">
      <c r="A11" s="104"/>
      <c r="Y11" s="105"/>
      <c r="Z11" s="86">
        <f t="shared" si="0"/>
      </c>
      <c r="AA11" s="86">
        <f>IF(COUNTIF('男子単'!L16,"*Ａ*"),"MSA",IF(COUNTIF('男子単'!L16,"*Ｂ*"),"MSB",IF(COUNTIF('男子単'!L16,"*Ｃ*"),"MSC","")))</f>
      </c>
      <c r="AB11" s="86">
        <f>IF('男子単'!M16="","",'男子単'!M16)</f>
      </c>
      <c r="AC11" s="86">
        <f>IF('男子単'!N16="","",'男子単'!N16)</f>
      </c>
      <c r="AD11" s="86">
        <f>IF('男子単'!O16="","",'男子単'!O16)</f>
      </c>
      <c r="AE11" s="104">
        <f t="shared" si="1"/>
      </c>
      <c r="AF11" s="86">
        <f>IF(COUNTIF('女子単'!L16,"*Ａ*"),"WSA",IF(COUNTIF('女子単'!L16,"*Ｂ*"),"WSB",IF(COUNTIF('女子単'!L16,"*Ｃ*"),"WSC","")))</f>
      </c>
      <c r="AG11" s="86">
        <f>IF('女子単'!M16="","",'女子単'!M16)</f>
      </c>
      <c r="AH11" s="86">
        <f>IF('女子単'!N16="","",'女子単'!N16)</f>
      </c>
      <c r="AI11" s="106">
        <f>IF('女子単'!O16="","",'女子単'!O16)</f>
      </c>
      <c r="AJ11" s="86">
        <f t="shared" si="2"/>
      </c>
      <c r="AK11" s="86">
        <f>IF(COUNTIF('男子複'!L16,"*Ａ*"),"MDA",IF(COUNTIF('男子複'!L16,"*Ｂ*"),"MDB",IF(COUNTIF('男子複'!L16,"*Ｃ*"),"MDC",IF(COUNTIF('男子複'!L16,"*40*"),"MD40",IF(COUNTIF('男子複'!L16,"*50*"),"MD50",IF(COUNTIF('男子複'!L16,"*60*"),"MD60",""))))))</f>
      </c>
      <c r="AL11" s="86">
        <f>IF('男子複'!M16="","",'男子複'!M16)</f>
      </c>
      <c r="AM11" s="86">
        <f>IF('男子複'!N16="","",'男子複'!N16)</f>
      </c>
      <c r="AN11" s="86">
        <f>IF('男子複'!O16="","",'男子複'!O16)</f>
      </c>
      <c r="AO11" s="104">
        <f t="shared" si="3"/>
      </c>
      <c r="AP11" s="86">
        <f>IF(COUNTIF('女子複'!L16,"*Ａ*"),"WDA",IF(COUNTIF('女子複'!L16,"*Ｂ*"),"WDB",IF(COUNTIF('女子複'!L16,"*Ｃ*"),"WDC",IF(COUNTIF('女子複'!L16,"*30*"),"WD30",IF(COUNTIF('女子複'!L16,"*40*"),"WD40","")))))</f>
      </c>
      <c r="AQ11" s="86">
        <f>IF('女子複'!M16="","",'女子複'!M16)</f>
      </c>
      <c r="AR11" s="86">
        <f>IF('女子複'!N16="","",'女子複'!N16)</f>
      </c>
      <c r="AS11" s="106">
        <f>IF('女子複'!O16="","",'女子複'!O16)</f>
      </c>
      <c r="AT11" s="86">
        <f t="shared" si="4"/>
      </c>
      <c r="AU11" s="86">
        <f>IF(COUNTIF('混合複'!L16,"*一般*"),"XD",IF(COUNTIF('混合複'!L16,"*40歳*"),"XD40",IF(COUNTIF('混合複'!L16,"*50歳*"),"XD50","")))</f>
      </c>
      <c r="AV11" s="86">
        <f>IF('混合複'!M16="","",'混合複'!M16)</f>
      </c>
      <c r="AW11" s="86">
        <f>IF('混合複'!N16="","",'混合複'!N16)</f>
      </c>
      <c r="AX11" s="86">
        <f>IF('混合複'!O16="","",'混合複'!O16)</f>
      </c>
    </row>
    <row r="12" spans="1:50" ht="11.25">
      <c r="A12" s="104"/>
      <c r="Y12" s="105"/>
      <c r="Z12" s="86">
        <f t="shared" si="0"/>
      </c>
      <c r="AA12" s="86">
        <f>IF(COUNTIF('男子単'!L17,"*Ａ*"),"MSA",IF(COUNTIF('男子単'!L17,"*Ｂ*"),"MSB",IF(COUNTIF('男子単'!L17,"*Ｃ*"),"MSC","")))</f>
      </c>
      <c r="AB12" s="86">
        <f>IF('男子単'!M17="","",'男子単'!M17)</f>
      </c>
      <c r="AC12" s="86">
        <f>IF('男子単'!N17="","",'男子単'!N17)</f>
      </c>
      <c r="AD12" s="86">
        <f>IF('男子単'!O17="","",'男子単'!O17)</f>
      </c>
      <c r="AE12" s="104">
        <f t="shared" si="1"/>
      </c>
      <c r="AF12" s="86">
        <f>IF(COUNTIF('女子単'!L17,"*Ａ*"),"WSA",IF(COUNTIF('女子単'!L17,"*Ｂ*"),"WSB",IF(COUNTIF('女子単'!L17,"*Ｃ*"),"WSC","")))</f>
      </c>
      <c r="AG12" s="86">
        <f>IF('女子単'!M17="","",'女子単'!M17)</f>
      </c>
      <c r="AH12" s="86">
        <f>IF('女子単'!N17="","",'女子単'!N17)</f>
      </c>
      <c r="AI12" s="106">
        <f>IF('女子単'!O17="","",'女子単'!O17)</f>
      </c>
      <c r="AJ12" s="86">
        <f t="shared" si="2"/>
      </c>
      <c r="AK12" s="86">
        <f>IF(COUNTIF('男子複'!L17,"*Ａ*"),"MDA",IF(COUNTIF('男子複'!L17,"*Ｂ*"),"MDB",IF(COUNTIF('男子複'!L17,"*Ｃ*"),"MDC",IF(COUNTIF('男子複'!L17,"*40*"),"MD40",IF(COUNTIF('男子複'!L17,"*50*"),"MD50",IF(COUNTIF('男子複'!L17,"*60*"),"MD60",""))))))</f>
      </c>
      <c r="AL12" s="86">
        <f>IF('男子複'!M17="","",'男子複'!M17)</f>
      </c>
      <c r="AM12" s="86">
        <f>IF('男子複'!N17="","",'男子複'!N17)</f>
      </c>
      <c r="AN12" s="86">
        <f>IF('男子複'!O17="","",'男子複'!O17)</f>
      </c>
      <c r="AO12" s="104">
        <f t="shared" si="3"/>
      </c>
      <c r="AP12" s="86">
        <f>IF(COUNTIF('女子複'!L17,"*Ａ*"),"WDA",IF(COUNTIF('女子複'!L17,"*Ｂ*"),"WDB",IF(COUNTIF('女子複'!L17,"*Ｃ*"),"WDC",IF(COUNTIF('女子複'!L17,"*30*"),"WD30",IF(COUNTIF('女子複'!L17,"*40*"),"WD40","")))))</f>
      </c>
      <c r="AQ12" s="86">
        <f>IF('女子複'!M17="","",'女子複'!M17)</f>
      </c>
      <c r="AR12" s="86">
        <f>IF('女子複'!N17="","",'女子複'!N17)</f>
      </c>
      <c r="AS12" s="106">
        <f>IF('女子複'!O17="","",'女子複'!O17)</f>
      </c>
      <c r="AT12" s="86">
        <f t="shared" si="4"/>
      </c>
      <c r="AU12" s="86">
        <f>IF(COUNTIF('混合複'!L17,"*一般*"),"XD",IF(COUNTIF('混合複'!L17,"*40歳*"),"XD40",IF(COUNTIF('混合複'!L17,"*50歳*"),"XD50","")))</f>
      </c>
      <c r="AV12" s="86">
        <f>IF('混合複'!M17="","",'混合複'!M17)</f>
      </c>
      <c r="AW12" s="86">
        <f>IF('混合複'!N17="","",'混合複'!N17)</f>
      </c>
      <c r="AX12" s="86">
        <f>IF('混合複'!O17="","",'混合複'!O17)</f>
      </c>
    </row>
    <row r="13" spans="1:50" ht="11.25">
      <c r="A13" s="104"/>
      <c r="Y13" s="105"/>
      <c r="Z13" s="86">
        <f t="shared" si="0"/>
      </c>
      <c r="AA13" s="86">
        <f>IF(COUNTIF('男子単'!L18,"*Ａ*"),"MSA",IF(COUNTIF('男子単'!L18,"*Ｂ*"),"MSB",IF(COUNTIF('男子単'!L18,"*Ｃ*"),"MSC","")))</f>
      </c>
      <c r="AB13" s="86">
        <f>IF('男子単'!M18="","",'男子単'!M18)</f>
      </c>
      <c r="AC13" s="86">
        <f>IF('男子単'!N18="","",'男子単'!N18)</f>
      </c>
      <c r="AD13" s="86">
        <f>IF('男子単'!O18="","",'男子単'!O18)</f>
      </c>
      <c r="AE13" s="104">
        <f t="shared" si="1"/>
      </c>
      <c r="AF13" s="86">
        <f>IF(COUNTIF('女子単'!L18,"*Ａ*"),"WSA",IF(COUNTIF('女子単'!L18,"*Ｂ*"),"WSB",IF(COUNTIF('女子単'!L18,"*Ｃ*"),"WSC","")))</f>
      </c>
      <c r="AG13" s="86">
        <f>IF('女子単'!M18="","",'女子単'!M18)</f>
      </c>
      <c r="AH13" s="86">
        <f>IF('女子単'!N18="","",'女子単'!N18)</f>
      </c>
      <c r="AI13" s="106">
        <f>IF('女子単'!O18="","",'女子単'!O18)</f>
      </c>
      <c r="AJ13" s="86">
        <f t="shared" si="2"/>
      </c>
      <c r="AK13" s="86">
        <f>IF(COUNTIF('男子複'!L18,"*Ａ*"),"MDA",IF(COUNTIF('男子複'!L18,"*Ｂ*"),"MDB",IF(COUNTIF('男子複'!L18,"*Ｃ*"),"MDC",IF(COUNTIF('男子複'!L18,"*40*"),"MD40",IF(COUNTIF('男子複'!L18,"*50*"),"MD50",IF(COUNTIF('男子複'!L18,"*60*"),"MD60",""))))))</f>
      </c>
      <c r="AL13" s="86">
        <f>IF('男子複'!M18="","",'男子複'!M18)</f>
      </c>
      <c r="AM13" s="86">
        <f>IF('男子複'!N18="","",'男子複'!N18)</f>
      </c>
      <c r="AN13" s="86">
        <f>IF('男子複'!O18="","",'男子複'!O18)</f>
      </c>
      <c r="AO13" s="104">
        <f t="shared" si="3"/>
      </c>
      <c r="AP13" s="86">
        <f>IF(COUNTIF('女子複'!L18,"*Ａ*"),"WDA",IF(COUNTIF('女子複'!L18,"*Ｂ*"),"WDB",IF(COUNTIF('女子複'!L18,"*Ｃ*"),"WDC",IF(COUNTIF('女子複'!L18,"*30*"),"WD30",IF(COUNTIF('女子複'!L18,"*40*"),"WD40","")))))</f>
      </c>
      <c r="AQ13" s="86">
        <f>IF('女子複'!M18="","",'女子複'!M18)</f>
      </c>
      <c r="AR13" s="86">
        <f>IF('女子複'!N18="","",'女子複'!N18)</f>
      </c>
      <c r="AS13" s="106">
        <f>IF('女子複'!O18="","",'女子複'!O18)</f>
      </c>
      <c r="AT13" s="86">
        <f t="shared" si="4"/>
      </c>
      <c r="AU13" s="86">
        <f>IF(COUNTIF('混合複'!L18,"*一般*"),"XD",IF(COUNTIF('混合複'!L18,"*40歳*"),"XD40",IF(COUNTIF('混合複'!L18,"*50歳*"),"XD50","")))</f>
      </c>
      <c r="AV13" s="86">
        <f>IF('混合複'!M18="","",'混合複'!M18)</f>
      </c>
      <c r="AW13" s="86">
        <f>IF('混合複'!N18="","",'混合複'!N18)</f>
      </c>
      <c r="AX13" s="86">
        <f>IF('混合複'!O18="","",'混合複'!O18)</f>
      </c>
    </row>
    <row r="14" spans="1:50" ht="11.25">
      <c r="A14" s="104"/>
      <c r="Y14" s="105"/>
      <c r="Z14" s="86">
        <f t="shared" si="0"/>
      </c>
      <c r="AA14" s="86">
        <f>IF(COUNTIF('男子単'!L19,"*Ａ*"),"MSA",IF(COUNTIF('男子単'!L19,"*Ｂ*"),"MSB",IF(COUNTIF('男子単'!L19,"*Ｃ*"),"MSC","")))</f>
      </c>
      <c r="AB14" s="86">
        <f>IF('男子単'!M19="","",'男子単'!M19)</f>
      </c>
      <c r="AC14" s="86">
        <f>IF('男子単'!N19="","",'男子単'!N19)</f>
      </c>
      <c r="AD14" s="86">
        <f>IF('男子単'!O19="","",'男子単'!O19)</f>
      </c>
      <c r="AE14" s="104">
        <f t="shared" si="1"/>
      </c>
      <c r="AF14" s="86">
        <f>IF(COUNTIF('女子単'!L19,"*Ａ*"),"WSA",IF(COUNTIF('女子単'!L19,"*Ｂ*"),"WSB",IF(COUNTIF('女子単'!L19,"*Ｃ*"),"WSC","")))</f>
      </c>
      <c r="AG14" s="86">
        <f>IF('女子単'!M19="","",'女子単'!M19)</f>
      </c>
      <c r="AH14" s="86">
        <f>IF('女子単'!N19="","",'女子単'!N19)</f>
      </c>
      <c r="AI14" s="106">
        <f>IF('女子単'!O19="","",'女子単'!O19)</f>
      </c>
      <c r="AJ14" s="86">
        <f t="shared" si="2"/>
      </c>
      <c r="AK14" s="86">
        <f>IF(COUNTIF('男子複'!L19,"*Ａ*"),"MDA",IF(COUNTIF('男子複'!L19,"*Ｂ*"),"MDB",IF(COUNTIF('男子複'!L19,"*Ｃ*"),"MDC",IF(COUNTIF('男子複'!L19,"*40*"),"MD40",IF(COUNTIF('男子複'!L19,"*50*"),"MD50",IF(COUNTIF('男子複'!L19,"*60*"),"MD60",""))))))</f>
      </c>
      <c r="AL14" s="86">
        <f>IF('男子複'!M19="","",'男子複'!M19)</f>
      </c>
      <c r="AM14" s="86">
        <f>IF('男子複'!N19="","",'男子複'!N19)</f>
      </c>
      <c r="AN14" s="86">
        <f>IF('男子複'!O19="","",'男子複'!O19)</f>
      </c>
      <c r="AO14" s="104">
        <f t="shared" si="3"/>
      </c>
      <c r="AP14" s="86">
        <f>IF(COUNTIF('女子複'!L19,"*Ａ*"),"WDA",IF(COUNTIF('女子複'!L19,"*Ｂ*"),"WDB",IF(COUNTIF('女子複'!L19,"*Ｃ*"),"WDC",IF(COUNTIF('女子複'!L19,"*30*"),"WD30",IF(COUNTIF('女子複'!L19,"*40*"),"WD40","")))))</f>
      </c>
      <c r="AQ14" s="86">
        <f>IF('女子複'!M19="","",'女子複'!M19)</f>
      </c>
      <c r="AR14" s="86">
        <f>IF('女子複'!N19="","",'女子複'!N19)</f>
      </c>
      <c r="AS14" s="106">
        <f>IF('女子複'!O19="","",'女子複'!O19)</f>
      </c>
      <c r="AT14" s="86">
        <f t="shared" si="4"/>
      </c>
      <c r="AU14" s="86">
        <f>IF(COUNTIF('混合複'!L19,"*一般*"),"XD",IF(COUNTIF('混合複'!L19,"*40歳*"),"XD40",IF(COUNTIF('混合複'!L19,"*50歳*"),"XD50","")))</f>
      </c>
      <c r="AV14" s="86">
        <f>IF('混合複'!M19="","",'混合複'!M19)</f>
      </c>
      <c r="AW14" s="86">
        <f>IF('混合複'!N19="","",'混合複'!N19)</f>
      </c>
      <c r="AX14" s="86">
        <f>IF('混合複'!O19="","",'混合複'!O19)</f>
      </c>
    </row>
    <row r="15" spans="1:50" ht="11.25">
      <c r="A15" s="104"/>
      <c r="Y15" s="105"/>
      <c r="Z15" s="86">
        <f t="shared" si="0"/>
      </c>
      <c r="AA15" s="86">
        <f>IF(COUNTIF('男子単'!L20,"*Ａ*"),"MSA",IF(COUNTIF('男子単'!L20,"*Ｂ*"),"MSB",IF(COUNTIF('男子単'!L20,"*Ｃ*"),"MSC","")))</f>
      </c>
      <c r="AB15" s="86">
        <f>IF('男子単'!M20="","",'男子単'!M20)</f>
      </c>
      <c r="AC15" s="86">
        <f>IF('男子単'!N20="","",'男子単'!N20)</f>
      </c>
      <c r="AD15" s="86">
        <f>IF('男子単'!O20="","",'男子単'!O20)</f>
      </c>
      <c r="AE15" s="104">
        <f t="shared" si="1"/>
      </c>
      <c r="AF15" s="86">
        <f>IF(COUNTIF('女子単'!L20,"*Ａ*"),"WSA",IF(COUNTIF('女子単'!L20,"*Ｂ*"),"WSB",IF(COUNTIF('女子単'!L20,"*Ｃ*"),"WSC","")))</f>
      </c>
      <c r="AG15" s="86">
        <f>IF('女子単'!M20="","",'女子単'!M20)</f>
      </c>
      <c r="AH15" s="86">
        <f>IF('女子単'!N20="","",'女子単'!N20)</f>
      </c>
      <c r="AI15" s="106">
        <f>IF('女子単'!O20="","",'女子単'!O20)</f>
      </c>
      <c r="AJ15" s="86">
        <f t="shared" si="2"/>
      </c>
      <c r="AK15" s="86">
        <f>IF(COUNTIF('男子複'!L20,"*Ａ*"),"MDA",IF(COUNTIF('男子複'!L20,"*Ｂ*"),"MDB",IF(COUNTIF('男子複'!L20,"*Ｃ*"),"MDC",IF(COUNTIF('男子複'!L20,"*40*"),"MD40",IF(COUNTIF('男子複'!L20,"*50*"),"MD50",IF(COUNTIF('男子複'!L20,"*60*"),"MD60",""))))))</f>
      </c>
      <c r="AL15" s="86">
        <f>IF('男子複'!M20="","",'男子複'!M20)</f>
      </c>
      <c r="AM15" s="86">
        <f>IF('男子複'!N20="","",'男子複'!N20)</f>
      </c>
      <c r="AN15" s="86">
        <f>IF('男子複'!O20="","",'男子複'!O20)</f>
      </c>
      <c r="AO15" s="104">
        <f t="shared" si="3"/>
      </c>
      <c r="AP15" s="86">
        <f>IF(COUNTIF('女子複'!L20,"*Ａ*"),"WDA",IF(COUNTIF('女子複'!L20,"*Ｂ*"),"WDB",IF(COUNTIF('女子複'!L20,"*Ｃ*"),"WDC",IF(COUNTIF('女子複'!L20,"*30*"),"WD30",IF(COUNTIF('女子複'!L20,"*40*"),"WD40","")))))</f>
      </c>
      <c r="AQ15" s="86">
        <f>IF('女子複'!M20="","",'女子複'!M20)</f>
      </c>
      <c r="AR15" s="86">
        <f>IF('女子複'!N20="","",'女子複'!N20)</f>
      </c>
      <c r="AS15" s="106">
        <f>IF('女子複'!O20="","",'女子複'!O20)</f>
      </c>
      <c r="AT15" s="86">
        <f t="shared" si="4"/>
      </c>
      <c r="AU15" s="86">
        <f>IF(COUNTIF('混合複'!L20,"*一般*"),"XD",IF(COUNTIF('混合複'!L20,"*40歳*"),"XD40",IF(COUNTIF('混合複'!L20,"*50歳*"),"XD50","")))</f>
      </c>
      <c r="AV15" s="86">
        <f>IF('混合複'!M20="","",'混合複'!M20)</f>
      </c>
      <c r="AW15" s="86">
        <f>IF('混合複'!N20="","",'混合複'!N20)</f>
      </c>
      <c r="AX15" s="86">
        <f>IF('混合複'!O20="","",'混合複'!O20)</f>
      </c>
    </row>
    <row r="16" spans="1:50" ht="11.25">
      <c r="A16" s="104"/>
      <c r="Y16" s="105"/>
      <c r="Z16" s="86">
        <f t="shared" si="0"/>
      </c>
      <c r="AA16" s="86">
        <f>IF(COUNTIF('男子単'!L21,"*Ａ*"),"MSA",IF(COUNTIF('男子単'!L21,"*Ｂ*"),"MSB",IF(COUNTIF('男子単'!L21,"*Ｃ*"),"MSC","")))</f>
      </c>
      <c r="AB16" s="86">
        <f>IF('男子単'!M21="","",'男子単'!M21)</f>
      </c>
      <c r="AC16" s="86">
        <f>IF('男子単'!N21="","",'男子単'!N21)</f>
      </c>
      <c r="AD16" s="86">
        <f>IF('男子単'!O21="","",'男子単'!O21)</f>
      </c>
      <c r="AE16" s="104">
        <f t="shared" si="1"/>
      </c>
      <c r="AF16" s="86">
        <f>IF(COUNTIF('女子単'!L21,"*Ａ*"),"WSA",IF(COUNTIF('女子単'!L21,"*Ｂ*"),"WSB",IF(COUNTIF('女子単'!L21,"*Ｃ*"),"WSC","")))</f>
      </c>
      <c r="AG16" s="86">
        <f>IF('女子単'!M21="","",'女子単'!M21)</f>
      </c>
      <c r="AH16" s="86">
        <f>IF('女子単'!N21="","",'女子単'!N21)</f>
      </c>
      <c r="AI16" s="106">
        <f>IF('女子単'!O21="","",'女子単'!O21)</f>
      </c>
      <c r="AJ16" s="86">
        <f t="shared" si="2"/>
      </c>
      <c r="AK16" s="86">
        <f>IF(COUNTIF('男子複'!L21,"*Ａ*"),"MDA",IF(COUNTIF('男子複'!L21,"*Ｂ*"),"MDB",IF(COUNTIF('男子複'!L21,"*Ｃ*"),"MDC",IF(COUNTIF('男子複'!L21,"*40*"),"MD40",IF(COUNTIF('男子複'!L21,"*50*"),"MD50",IF(COUNTIF('男子複'!L21,"*60*"),"MD60",""))))))</f>
      </c>
      <c r="AL16" s="86">
        <f>IF('男子複'!M21="","",'男子複'!M21)</f>
      </c>
      <c r="AM16" s="86">
        <f>IF('男子複'!N21="","",'男子複'!N21)</f>
      </c>
      <c r="AN16" s="86">
        <f>IF('男子複'!O21="","",'男子複'!O21)</f>
      </c>
      <c r="AO16" s="104">
        <f t="shared" si="3"/>
      </c>
      <c r="AP16" s="86">
        <f>IF(COUNTIF('女子複'!L21,"*Ａ*"),"WDA",IF(COUNTIF('女子複'!L21,"*Ｂ*"),"WDB",IF(COUNTIF('女子複'!L21,"*Ｃ*"),"WDC",IF(COUNTIF('女子複'!L21,"*30*"),"WD30",IF(COUNTIF('女子複'!L21,"*40*"),"WD40","")))))</f>
      </c>
      <c r="AQ16" s="86">
        <f>IF('女子複'!M21="","",'女子複'!M21)</f>
      </c>
      <c r="AR16" s="86">
        <f>IF('女子複'!N21="","",'女子複'!N21)</f>
      </c>
      <c r="AS16" s="106">
        <f>IF('女子複'!O21="","",'女子複'!O21)</f>
      </c>
      <c r="AT16" s="86">
        <f t="shared" si="4"/>
      </c>
      <c r="AU16" s="86">
        <f>IF(COUNTIF('混合複'!L21,"*一般*"),"XD",IF(COUNTIF('混合複'!L21,"*40歳*"),"XD40",IF(COUNTIF('混合複'!L21,"*50歳*"),"XD50","")))</f>
      </c>
      <c r="AV16" s="86">
        <f>IF('混合複'!M21="","",'混合複'!M21)</f>
      </c>
      <c r="AW16" s="86">
        <f>IF('混合複'!N21="","",'混合複'!N21)</f>
      </c>
      <c r="AX16" s="86">
        <f>IF('混合複'!O21="","",'混合複'!O21)</f>
      </c>
    </row>
    <row r="17" spans="1:50" ht="11.25">
      <c r="A17" s="104"/>
      <c r="Y17" s="105"/>
      <c r="Z17" s="86">
        <f t="shared" si="0"/>
      </c>
      <c r="AA17" s="86">
        <f>IF(COUNTIF('男子単'!L22,"*Ａ*"),"MSA",IF(COUNTIF('男子単'!L22,"*Ｂ*"),"MSB",IF(COUNTIF('男子単'!L22,"*Ｃ*"),"MSC","")))</f>
      </c>
      <c r="AB17" s="86">
        <f>IF('男子単'!M22="","",'男子単'!M22)</f>
      </c>
      <c r="AC17" s="86">
        <f>IF('男子単'!N22="","",'男子単'!N22)</f>
      </c>
      <c r="AD17" s="86">
        <f>IF('男子単'!O22="","",'男子単'!O22)</f>
      </c>
      <c r="AE17" s="104">
        <f t="shared" si="1"/>
      </c>
      <c r="AF17" s="86">
        <f>IF(COUNTIF('女子単'!L22,"*Ａ*"),"WSA",IF(COUNTIF('女子単'!L22,"*Ｂ*"),"WSB",IF(COUNTIF('女子単'!L22,"*Ｃ*"),"WSC","")))</f>
      </c>
      <c r="AG17" s="86">
        <f>IF('女子単'!M22="","",'女子単'!M22)</f>
      </c>
      <c r="AH17" s="86">
        <f>IF('女子単'!N22="","",'女子単'!N22)</f>
      </c>
      <c r="AI17" s="106">
        <f>IF('女子単'!O22="","",'女子単'!O22)</f>
      </c>
      <c r="AJ17" s="86">
        <f t="shared" si="2"/>
      </c>
      <c r="AK17" s="86">
        <f>IF(COUNTIF('男子複'!L22,"*Ａ*"),"MDA",IF(COUNTIF('男子複'!L22,"*Ｂ*"),"MDB",IF(COUNTIF('男子複'!L22,"*Ｃ*"),"MDC",IF(COUNTIF('男子複'!L22,"*40*"),"MD40",IF(COUNTIF('男子複'!L22,"*50*"),"MD50",IF(COUNTIF('男子複'!L22,"*60*"),"MD60",""))))))</f>
      </c>
      <c r="AL17" s="86">
        <f>IF('男子複'!M22="","",'男子複'!M22)</f>
      </c>
      <c r="AM17" s="86">
        <f>IF('男子複'!N22="","",'男子複'!N22)</f>
      </c>
      <c r="AN17" s="86">
        <f>IF('男子複'!O22="","",'男子複'!O22)</f>
      </c>
      <c r="AO17" s="104">
        <f t="shared" si="3"/>
      </c>
      <c r="AP17" s="86">
        <f>IF(COUNTIF('女子複'!L22,"*Ａ*"),"WDA",IF(COUNTIF('女子複'!L22,"*Ｂ*"),"WDB",IF(COUNTIF('女子複'!L22,"*Ｃ*"),"WDC",IF(COUNTIF('女子複'!L22,"*30*"),"WD30",IF(COUNTIF('女子複'!L22,"*40*"),"WD40","")))))</f>
      </c>
      <c r="AQ17" s="86">
        <f>IF('女子複'!M22="","",'女子複'!M22)</f>
      </c>
      <c r="AR17" s="86">
        <f>IF('女子複'!N22="","",'女子複'!N22)</f>
      </c>
      <c r="AS17" s="106">
        <f>IF('女子複'!O22="","",'女子複'!O22)</f>
      </c>
      <c r="AT17" s="86">
        <f t="shared" si="4"/>
      </c>
      <c r="AU17" s="86">
        <f>IF(COUNTIF('混合複'!L22,"*一般*"),"XD",IF(COUNTIF('混合複'!L22,"*40歳*"),"XD40",IF(COUNTIF('混合複'!L22,"*50歳*"),"XD50","")))</f>
      </c>
      <c r="AV17" s="86">
        <f>IF('混合複'!M22="","",'混合複'!M22)</f>
      </c>
      <c r="AW17" s="86">
        <f>IF('混合複'!N22="","",'混合複'!N22)</f>
      </c>
      <c r="AX17" s="86">
        <f>IF('混合複'!O22="","",'混合複'!O22)</f>
      </c>
    </row>
    <row r="18" spans="1:50" ht="11.25">
      <c r="A18" s="104"/>
      <c r="Y18" s="105"/>
      <c r="Z18" s="86">
        <f t="shared" si="0"/>
      </c>
      <c r="AA18" s="86">
        <f>IF(COUNTIF('男子単'!L23,"*Ａ*"),"MSA",IF(COUNTIF('男子単'!L23,"*Ｂ*"),"MSB",IF(COUNTIF('男子単'!L23,"*Ｃ*"),"MSC","")))</f>
      </c>
      <c r="AB18" s="86">
        <f>IF('男子単'!M23="","",'男子単'!M23)</f>
      </c>
      <c r="AC18" s="86">
        <f>IF('男子単'!N23="","",'男子単'!N23)</f>
      </c>
      <c r="AD18" s="86">
        <f>IF('男子単'!O23="","",'男子単'!O23)</f>
      </c>
      <c r="AE18" s="104">
        <f t="shared" si="1"/>
      </c>
      <c r="AF18" s="86">
        <f>IF(COUNTIF('女子単'!L23,"*Ａ*"),"WSA",IF(COUNTIF('女子単'!L23,"*Ｂ*"),"WSB",IF(COUNTIF('女子単'!L23,"*Ｃ*"),"WSC","")))</f>
      </c>
      <c r="AG18" s="86">
        <f>IF('女子単'!M23="","",'女子単'!M23)</f>
      </c>
      <c r="AH18" s="86">
        <f>IF('女子単'!N23="","",'女子単'!N23)</f>
      </c>
      <c r="AI18" s="106">
        <f>IF('女子単'!O23="","",'女子単'!O23)</f>
      </c>
      <c r="AJ18" s="86">
        <f t="shared" si="2"/>
      </c>
      <c r="AK18" s="86">
        <f>IF(COUNTIF('男子複'!L23,"*Ａ*"),"MDA",IF(COUNTIF('男子複'!L23,"*Ｂ*"),"MDB",IF(COUNTIF('男子複'!L23,"*Ｃ*"),"MDC",IF(COUNTIF('男子複'!L23,"*40*"),"MD40",IF(COUNTIF('男子複'!L23,"*50*"),"MD50",IF(COUNTIF('男子複'!L23,"*60*"),"MD60",""))))))</f>
      </c>
      <c r="AL18" s="86">
        <f>IF('男子複'!M23="","",'男子複'!M23)</f>
      </c>
      <c r="AM18" s="86">
        <f>IF('男子複'!N23="","",'男子複'!N23)</f>
      </c>
      <c r="AN18" s="86">
        <f>IF('男子複'!O23="","",'男子複'!O23)</f>
      </c>
      <c r="AO18" s="104">
        <f t="shared" si="3"/>
      </c>
      <c r="AP18" s="86">
        <f>IF(COUNTIF('女子複'!L23,"*Ａ*"),"WDA",IF(COUNTIF('女子複'!L23,"*Ｂ*"),"WDB",IF(COUNTIF('女子複'!L23,"*Ｃ*"),"WDC",IF(COUNTIF('女子複'!L23,"*30*"),"WD30",IF(COUNTIF('女子複'!L23,"*40*"),"WD40","")))))</f>
      </c>
      <c r="AQ18" s="86">
        <f>IF('女子複'!M23="","",'女子複'!M23)</f>
      </c>
      <c r="AR18" s="86">
        <f>IF('女子複'!N23="","",'女子複'!N23)</f>
      </c>
      <c r="AS18" s="106">
        <f>IF('女子複'!O23="","",'女子複'!O23)</f>
      </c>
      <c r="AT18" s="86">
        <f t="shared" si="4"/>
      </c>
      <c r="AU18" s="86">
        <f>IF(COUNTIF('混合複'!L23,"*一般*"),"XD",IF(COUNTIF('混合複'!L23,"*40歳*"),"XD40",IF(COUNTIF('混合複'!L23,"*50歳*"),"XD50","")))</f>
      </c>
      <c r="AV18" s="86">
        <f>IF('混合複'!M23="","",'混合複'!M23)</f>
      </c>
      <c r="AW18" s="86">
        <f>IF('混合複'!N23="","",'混合複'!N23)</f>
      </c>
      <c r="AX18" s="86">
        <f>IF('混合複'!O23="","",'混合複'!O23)</f>
      </c>
    </row>
    <row r="19" spans="1:50" ht="11.25">
      <c r="A19" s="104"/>
      <c r="Y19" s="105"/>
      <c r="Z19" s="86">
        <f t="shared" si="0"/>
      </c>
      <c r="AA19" s="86">
        <f>IF(COUNTIF('男子単'!L24,"*Ａ*"),"MSA",IF(COUNTIF('男子単'!L24,"*Ｂ*"),"MSB",IF(COUNTIF('男子単'!L24,"*Ｃ*"),"MSC","")))</f>
      </c>
      <c r="AB19" s="86">
        <f>IF('男子単'!M24="","",'男子単'!M24)</f>
      </c>
      <c r="AC19" s="86">
        <f>IF('男子単'!N24="","",'男子単'!N24)</f>
      </c>
      <c r="AD19" s="86">
        <f>IF('男子単'!O24="","",'男子単'!O24)</f>
      </c>
      <c r="AE19" s="104">
        <f t="shared" si="1"/>
      </c>
      <c r="AF19" s="86">
        <f>IF(COUNTIF('女子単'!L24,"*Ａ*"),"WSA",IF(COUNTIF('女子単'!L24,"*Ｂ*"),"WSB",IF(COUNTIF('女子単'!L24,"*Ｃ*"),"WSC","")))</f>
      </c>
      <c r="AG19" s="86">
        <f>IF('女子単'!M24="","",'女子単'!M24)</f>
      </c>
      <c r="AH19" s="86">
        <f>IF('女子単'!N24="","",'女子単'!N24)</f>
      </c>
      <c r="AI19" s="106">
        <f>IF('女子単'!O24="","",'女子単'!O24)</f>
      </c>
      <c r="AJ19" s="86">
        <f t="shared" si="2"/>
      </c>
      <c r="AK19" s="86">
        <f>IF(COUNTIF('男子複'!L24,"*Ａ*"),"MDA",IF(COUNTIF('男子複'!L24,"*Ｂ*"),"MDB",IF(COUNTIF('男子複'!L24,"*Ｃ*"),"MDC",IF(COUNTIF('男子複'!L24,"*40*"),"MD40",IF(COUNTIF('男子複'!L24,"*50*"),"MD50",IF(COUNTIF('男子複'!L24,"*60*"),"MD60",""))))))</f>
      </c>
      <c r="AL19" s="86">
        <f>IF('男子複'!M24="","",'男子複'!M24)</f>
      </c>
      <c r="AM19" s="86">
        <f>IF('男子複'!N24="","",'男子複'!N24)</f>
      </c>
      <c r="AN19" s="86">
        <f>IF('男子複'!O24="","",'男子複'!O24)</f>
      </c>
      <c r="AO19" s="104">
        <f t="shared" si="3"/>
      </c>
      <c r="AP19" s="86">
        <f>IF(COUNTIF('女子複'!L24,"*Ａ*"),"WDA",IF(COUNTIF('女子複'!L24,"*Ｂ*"),"WDB",IF(COUNTIF('女子複'!L24,"*Ｃ*"),"WDC",IF(COUNTIF('女子複'!L24,"*30*"),"WD30",IF(COUNTIF('女子複'!L24,"*40*"),"WD40","")))))</f>
      </c>
      <c r="AQ19" s="86">
        <f>IF('女子複'!M24="","",'女子複'!M24)</f>
      </c>
      <c r="AR19" s="86">
        <f>IF('女子複'!N24="","",'女子複'!N24)</f>
      </c>
      <c r="AS19" s="106">
        <f>IF('女子複'!O24="","",'女子複'!O24)</f>
      </c>
      <c r="AT19" s="86">
        <f t="shared" si="4"/>
      </c>
      <c r="AU19" s="86">
        <f>IF(COUNTIF('混合複'!L24,"*一般*"),"XD",IF(COUNTIF('混合複'!L24,"*40歳*"),"XD40",IF(COUNTIF('混合複'!L24,"*50歳*"),"XD50","")))</f>
      </c>
      <c r="AV19" s="86">
        <f>IF('混合複'!M24="","",'混合複'!M24)</f>
      </c>
      <c r="AW19" s="86">
        <f>IF('混合複'!N24="","",'混合複'!N24)</f>
      </c>
      <c r="AX19" s="86">
        <f>IF('混合複'!O24="","",'混合複'!O24)</f>
      </c>
    </row>
    <row r="20" spans="1:50" ht="11.25">
      <c r="A20" s="104"/>
      <c r="Y20" s="105"/>
      <c r="Z20" s="86">
        <f t="shared" si="0"/>
      </c>
      <c r="AA20" s="86">
        <f>IF(COUNTIF('男子単'!L25,"*Ａ*"),"MSA",IF(COUNTIF('男子単'!L25,"*Ｂ*"),"MSB",IF(COUNTIF('男子単'!L25,"*Ｃ*"),"MSC","")))</f>
      </c>
      <c r="AB20" s="86">
        <f>IF('男子単'!M25="","",'男子単'!M25)</f>
      </c>
      <c r="AC20" s="86">
        <f>IF('男子単'!N25="","",'男子単'!N25)</f>
      </c>
      <c r="AD20" s="86">
        <f>IF('男子単'!O25="","",'男子単'!O25)</f>
      </c>
      <c r="AE20" s="104">
        <f t="shared" si="1"/>
      </c>
      <c r="AF20" s="86">
        <f>IF(COUNTIF('女子単'!L25,"*Ａ*"),"WSA",IF(COUNTIF('女子単'!L25,"*Ｂ*"),"WSB",IF(COUNTIF('女子単'!L25,"*Ｃ*"),"WSC","")))</f>
      </c>
      <c r="AG20" s="86">
        <f>IF('女子単'!M25="","",'女子単'!M25)</f>
      </c>
      <c r="AH20" s="86">
        <f>IF('女子単'!N25="","",'女子単'!N25)</f>
      </c>
      <c r="AI20" s="106">
        <f>IF('女子単'!O25="","",'女子単'!O25)</f>
      </c>
      <c r="AJ20" s="86">
        <f t="shared" si="2"/>
      </c>
      <c r="AK20" s="86">
        <f>IF(COUNTIF('男子複'!L25,"*Ａ*"),"MDA",IF(COUNTIF('男子複'!L25,"*Ｂ*"),"MDB",IF(COUNTIF('男子複'!L25,"*Ｃ*"),"MDC",IF(COUNTIF('男子複'!L25,"*40*"),"MD40",IF(COUNTIF('男子複'!L25,"*50*"),"MD50",IF(COUNTIF('男子複'!L25,"*60*"),"MD60",""))))))</f>
      </c>
      <c r="AL20" s="86">
        <f>IF('男子複'!M25="","",'男子複'!M25)</f>
      </c>
      <c r="AM20" s="86">
        <f>IF('男子複'!N25="","",'男子複'!N25)</f>
      </c>
      <c r="AN20" s="86">
        <f>IF('男子複'!O25="","",'男子複'!O25)</f>
      </c>
      <c r="AO20" s="104">
        <f t="shared" si="3"/>
      </c>
      <c r="AP20" s="86">
        <f>IF(COUNTIF('女子複'!L25,"*Ａ*"),"WDA",IF(COUNTIF('女子複'!L25,"*Ｂ*"),"WDB",IF(COUNTIF('女子複'!L25,"*Ｃ*"),"WDC",IF(COUNTIF('女子複'!L25,"*30*"),"WD30",IF(COUNTIF('女子複'!L25,"*40*"),"WD40","")))))</f>
      </c>
      <c r="AQ20" s="86">
        <f>IF('女子複'!M25="","",'女子複'!M25)</f>
      </c>
      <c r="AR20" s="86">
        <f>IF('女子複'!N25="","",'女子複'!N25)</f>
      </c>
      <c r="AS20" s="106">
        <f>IF('女子複'!O25="","",'女子複'!O25)</f>
      </c>
      <c r="AT20" s="86">
        <f t="shared" si="4"/>
      </c>
      <c r="AU20" s="86">
        <f>IF(COUNTIF('混合複'!L25,"*一般*"),"XD",IF(COUNTIF('混合複'!L25,"*40歳*"),"XD40",IF(COUNTIF('混合複'!L25,"*50歳*"),"XD50","")))</f>
      </c>
      <c r="AV20" s="86">
        <f>IF('混合複'!M25="","",'混合複'!M25)</f>
      </c>
      <c r="AW20" s="86">
        <f>IF('混合複'!N25="","",'混合複'!N25)</f>
      </c>
      <c r="AX20" s="86">
        <f>IF('混合複'!O25="","",'混合複'!O25)</f>
      </c>
    </row>
    <row r="21" spans="1:50" ht="11.25">
      <c r="A21" s="104"/>
      <c r="Y21" s="105"/>
      <c r="Z21" s="86">
        <f t="shared" si="0"/>
      </c>
      <c r="AA21" s="86">
        <f>IF(COUNTIF('男子単'!L26,"*Ａ*"),"MSA",IF(COUNTIF('男子単'!L26,"*Ｂ*"),"MSB",IF(COUNTIF('男子単'!L26,"*Ｃ*"),"MSC","")))</f>
      </c>
      <c r="AB21" s="86">
        <f>IF('男子単'!M26="","",'男子単'!M26)</f>
      </c>
      <c r="AC21" s="86">
        <f>IF('男子単'!N26="","",'男子単'!N26)</f>
      </c>
      <c r="AD21" s="86">
        <f>IF('男子単'!O26="","",'男子単'!O26)</f>
      </c>
      <c r="AE21" s="104">
        <f t="shared" si="1"/>
      </c>
      <c r="AF21" s="86">
        <f>IF(COUNTIF('女子単'!L26,"*Ａ*"),"WSA",IF(COUNTIF('女子単'!L26,"*Ｂ*"),"WSB",IF(COUNTIF('女子単'!L26,"*Ｃ*"),"WSC","")))</f>
      </c>
      <c r="AG21" s="86">
        <f>IF('女子単'!M26="","",'女子単'!M26)</f>
      </c>
      <c r="AH21" s="86">
        <f>IF('女子単'!N26="","",'女子単'!N26)</f>
      </c>
      <c r="AI21" s="106">
        <f>IF('女子単'!O26="","",'女子単'!O26)</f>
      </c>
      <c r="AJ21" s="86">
        <f t="shared" si="2"/>
      </c>
      <c r="AK21" s="86">
        <f>IF(COUNTIF('男子複'!L26,"*Ａ*"),"MDA",IF(COUNTIF('男子複'!L26,"*Ｂ*"),"MDB",IF(COUNTIF('男子複'!L26,"*Ｃ*"),"MDC",IF(COUNTIF('男子複'!L26,"*40*"),"MD40",IF(COUNTIF('男子複'!L26,"*50*"),"MD50",IF(COUNTIF('男子複'!L26,"*60*"),"MD60",""))))))</f>
      </c>
      <c r="AL21" s="86">
        <f>IF('男子複'!M26="","",'男子複'!M26)</f>
      </c>
      <c r="AM21" s="86">
        <f>IF('男子複'!N26="","",'男子複'!N26)</f>
      </c>
      <c r="AN21" s="86">
        <f>IF('男子複'!O26="","",'男子複'!O26)</f>
      </c>
      <c r="AO21" s="104">
        <f t="shared" si="3"/>
      </c>
      <c r="AP21" s="86">
        <f>IF(COUNTIF('女子複'!L26,"*Ａ*"),"WDA",IF(COUNTIF('女子複'!L26,"*Ｂ*"),"WDB",IF(COUNTIF('女子複'!L26,"*Ｃ*"),"WDC",IF(COUNTIF('女子複'!L26,"*30*"),"WD30",IF(COUNTIF('女子複'!L26,"*40*"),"WD40","")))))</f>
      </c>
      <c r="AQ21" s="86">
        <f>IF('女子複'!M26="","",'女子複'!M26)</f>
      </c>
      <c r="AR21" s="86">
        <f>IF('女子複'!N26="","",'女子複'!N26)</f>
      </c>
      <c r="AS21" s="106">
        <f>IF('女子複'!O26="","",'女子複'!O26)</f>
      </c>
      <c r="AT21" s="86">
        <f t="shared" si="4"/>
      </c>
      <c r="AU21" s="86">
        <f>IF(COUNTIF('混合複'!L26,"*一般*"),"XD",IF(COUNTIF('混合複'!L26,"*40歳*"),"XD40",IF(COUNTIF('混合複'!L26,"*50歳*"),"XD50","")))</f>
      </c>
      <c r="AV21" s="86">
        <f>IF('混合複'!M26="","",'混合複'!M26)</f>
      </c>
      <c r="AW21" s="86">
        <f>IF('混合複'!N26="","",'混合複'!N26)</f>
      </c>
      <c r="AX21" s="86">
        <f>IF('混合複'!O26="","",'混合複'!O26)</f>
      </c>
    </row>
    <row r="22" spans="1:50" ht="11.25">
      <c r="A22" s="104"/>
      <c r="Y22" s="105"/>
      <c r="Z22" s="86">
        <f t="shared" si="0"/>
      </c>
      <c r="AA22" s="86">
        <f>IF(COUNTIF('男子単'!L27,"*Ａ*"),"MSA",IF(COUNTIF('男子単'!L27,"*Ｂ*"),"MSB",IF(COUNTIF('男子単'!L27,"*Ｃ*"),"MSC","")))</f>
      </c>
      <c r="AB22" s="86">
        <f>IF('男子単'!M27="","",'男子単'!M27)</f>
      </c>
      <c r="AC22" s="86">
        <f>IF('男子単'!N27="","",'男子単'!N27)</f>
      </c>
      <c r="AD22" s="86">
        <f>IF('男子単'!O27="","",'男子単'!O27)</f>
      </c>
      <c r="AE22" s="104">
        <f t="shared" si="1"/>
      </c>
      <c r="AF22" s="86">
        <f>IF(COUNTIF('女子単'!L27,"*Ａ*"),"WSA",IF(COUNTIF('女子単'!L27,"*Ｂ*"),"WSB",IF(COUNTIF('女子単'!L27,"*Ｃ*"),"WSC","")))</f>
      </c>
      <c r="AG22" s="86">
        <f>IF('女子単'!M27="","",'女子単'!M27)</f>
      </c>
      <c r="AH22" s="86">
        <f>IF('女子単'!N27="","",'女子単'!N27)</f>
      </c>
      <c r="AI22" s="106">
        <f>IF('女子単'!O27="","",'女子単'!O27)</f>
      </c>
      <c r="AJ22" s="86">
        <f t="shared" si="2"/>
      </c>
      <c r="AK22" s="86">
        <f>IF(COUNTIF('男子複'!L27,"*Ａ*"),"MDA",IF(COUNTIF('男子複'!L27,"*Ｂ*"),"MDB",IF(COUNTIF('男子複'!L27,"*Ｃ*"),"MDC",IF(COUNTIF('男子複'!L27,"*40*"),"MD40",IF(COUNTIF('男子複'!L27,"*50*"),"MD50",IF(COUNTIF('男子複'!L27,"*60*"),"MD60",""))))))</f>
      </c>
      <c r="AL22" s="86">
        <f>IF('男子複'!M27="","",'男子複'!M27)</f>
      </c>
      <c r="AM22" s="86">
        <f>IF('男子複'!N27="","",'男子複'!N27)</f>
      </c>
      <c r="AN22" s="86">
        <f>IF('男子複'!O27="","",'男子複'!O27)</f>
      </c>
      <c r="AO22" s="104">
        <f t="shared" si="3"/>
      </c>
      <c r="AP22" s="86">
        <f>IF(COUNTIF('女子複'!L27,"*Ａ*"),"WDA",IF(COUNTIF('女子複'!L27,"*Ｂ*"),"WDB",IF(COUNTIF('女子複'!L27,"*Ｃ*"),"WDC",IF(COUNTIF('女子複'!L27,"*30*"),"WD30",IF(COUNTIF('女子複'!L27,"*40*"),"WD40","")))))</f>
      </c>
      <c r="AQ22" s="86">
        <f>IF('女子複'!M27="","",'女子複'!M27)</f>
      </c>
      <c r="AR22" s="86">
        <f>IF('女子複'!N27="","",'女子複'!N27)</f>
      </c>
      <c r="AS22" s="106">
        <f>IF('女子複'!O27="","",'女子複'!O27)</f>
      </c>
      <c r="AT22" s="86">
        <f t="shared" si="4"/>
      </c>
      <c r="AU22" s="86">
        <f>IF(COUNTIF('混合複'!L27,"*一般*"),"XD",IF(COUNTIF('混合複'!L27,"*40歳*"),"XD40",IF(COUNTIF('混合複'!L27,"*50歳*"),"XD50","")))</f>
      </c>
      <c r="AV22" s="86">
        <f>IF('混合複'!M27="","",'混合複'!M27)</f>
      </c>
      <c r="AW22" s="86">
        <f>IF('混合複'!N27="","",'混合複'!N27)</f>
      </c>
      <c r="AX22" s="86">
        <f>IF('混合複'!O27="","",'混合複'!O27)</f>
      </c>
    </row>
    <row r="23" spans="1:50" ht="11.25">
      <c r="A23" s="104"/>
      <c r="Y23" s="105"/>
      <c r="Z23" s="86">
        <f t="shared" si="0"/>
      </c>
      <c r="AA23" s="86">
        <f>IF(COUNTIF('男子単'!L28,"*Ａ*"),"MSA",IF(COUNTIF('男子単'!L28,"*Ｂ*"),"MSB",IF(COUNTIF('男子単'!L28,"*Ｃ*"),"MSC","")))</f>
      </c>
      <c r="AB23" s="86">
        <f>IF('男子単'!M28="","",'男子単'!M28)</f>
      </c>
      <c r="AC23" s="86">
        <f>IF('男子単'!N28="","",'男子単'!N28)</f>
      </c>
      <c r="AD23" s="86">
        <f>IF('男子単'!O28="","",'男子単'!O28)</f>
      </c>
      <c r="AE23" s="104">
        <f t="shared" si="1"/>
      </c>
      <c r="AF23" s="86">
        <f>IF(COUNTIF('女子単'!L28,"*Ａ*"),"WSA",IF(COUNTIF('女子単'!L28,"*Ｂ*"),"WSB",IF(COUNTIF('女子単'!L28,"*Ｃ*"),"WSC","")))</f>
      </c>
      <c r="AG23" s="86">
        <f>IF('女子単'!M28="","",'女子単'!M28)</f>
      </c>
      <c r="AH23" s="86">
        <f>IF('女子単'!N28="","",'女子単'!N28)</f>
      </c>
      <c r="AI23" s="106">
        <f>IF('女子単'!O28="","",'女子単'!O28)</f>
      </c>
      <c r="AJ23" s="86">
        <f t="shared" si="2"/>
      </c>
      <c r="AK23" s="86">
        <f>IF(COUNTIF('男子複'!L28,"*Ａ*"),"MDA",IF(COUNTIF('男子複'!L28,"*Ｂ*"),"MDB",IF(COUNTIF('男子複'!L28,"*Ｃ*"),"MDC",IF(COUNTIF('男子複'!L28,"*40*"),"MD40",IF(COUNTIF('男子複'!L28,"*50*"),"MD50",IF(COUNTIF('男子複'!L28,"*60*"),"MD60",""))))))</f>
      </c>
      <c r="AL23" s="86">
        <f>IF('男子複'!M28="","",'男子複'!M28)</f>
      </c>
      <c r="AM23" s="86">
        <f>IF('男子複'!N28="","",'男子複'!N28)</f>
      </c>
      <c r="AN23" s="86">
        <f>IF('男子複'!O28="","",'男子複'!O28)</f>
      </c>
      <c r="AO23" s="104">
        <f t="shared" si="3"/>
      </c>
      <c r="AP23" s="86">
        <f>IF(COUNTIF('女子複'!L28,"*Ａ*"),"WDA",IF(COUNTIF('女子複'!L28,"*Ｂ*"),"WDB",IF(COUNTIF('女子複'!L28,"*Ｃ*"),"WDC",IF(COUNTIF('女子複'!L28,"*30*"),"WD30",IF(COUNTIF('女子複'!L28,"*40*"),"WD40","")))))</f>
      </c>
      <c r="AQ23" s="86">
        <f>IF('女子複'!M28="","",'女子複'!M28)</f>
      </c>
      <c r="AR23" s="86">
        <f>IF('女子複'!N28="","",'女子複'!N28)</f>
      </c>
      <c r="AS23" s="106">
        <f>IF('女子複'!O28="","",'女子複'!O28)</f>
      </c>
      <c r="AT23" s="86">
        <f t="shared" si="4"/>
      </c>
      <c r="AU23" s="86">
        <f>IF(COUNTIF('混合複'!L28,"*一般*"),"XD",IF(COUNTIF('混合複'!L28,"*40歳*"),"XD40",IF(COUNTIF('混合複'!L28,"*50歳*"),"XD50","")))</f>
      </c>
      <c r="AV23" s="86">
        <f>IF('混合複'!M28="","",'混合複'!M28)</f>
      </c>
      <c r="AW23" s="86">
        <f>IF('混合複'!N28="","",'混合複'!N28)</f>
      </c>
      <c r="AX23" s="86">
        <f>IF('混合複'!O28="","",'混合複'!O28)</f>
      </c>
    </row>
    <row r="24" spans="1:50" ht="11.25">
      <c r="A24" s="104"/>
      <c r="Y24" s="105"/>
      <c r="Z24" s="86">
        <f t="shared" si="0"/>
      </c>
      <c r="AA24" s="86">
        <f>IF(COUNTIF('男子単'!L29,"*Ａ*"),"MSA",IF(COUNTIF('男子単'!L29,"*Ｂ*"),"MSB",IF(COUNTIF('男子単'!L29,"*Ｃ*"),"MSC","")))</f>
      </c>
      <c r="AB24" s="86">
        <f>IF('男子単'!M29="","",'男子単'!M29)</f>
      </c>
      <c r="AC24" s="86">
        <f>IF('男子単'!N29="","",'男子単'!N29)</f>
      </c>
      <c r="AD24" s="86">
        <f>IF('男子単'!O29="","",'男子単'!O29)</f>
      </c>
      <c r="AE24" s="104">
        <f t="shared" si="1"/>
      </c>
      <c r="AF24" s="86">
        <f>IF(COUNTIF('女子単'!L29,"*Ａ*"),"WSA",IF(COUNTIF('女子単'!L29,"*Ｂ*"),"WSB",IF(COUNTIF('女子単'!L29,"*Ｃ*"),"WSC","")))</f>
      </c>
      <c r="AG24" s="86">
        <f>IF('女子単'!M29="","",'女子単'!M29)</f>
      </c>
      <c r="AH24" s="86">
        <f>IF('女子単'!N29="","",'女子単'!N29)</f>
      </c>
      <c r="AI24" s="106">
        <f>IF('女子単'!O29="","",'女子単'!O29)</f>
      </c>
      <c r="AJ24" s="86">
        <f t="shared" si="2"/>
      </c>
      <c r="AK24" s="86">
        <f>IF(COUNTIF('男子複'!L29,"*Ａ*"),"MDA",IF(COUNTIF('男子複'!L29,"*Ｂ*"),"MDB",IF(COUNTIF('男子複'!L29,"*Ｃ*"),"MDC",IF(COUNTIF('男子複'!L29,"*40*"),"MD40",IF(COUNTIF('男子複'!L29,"*50*"),"MD50",IF(COUNTIF('男子複'!L29,"*60*"),"MD60",""))))))</f>
      </c>
      <c r="AL24" s="86">
        <f>IF('男子複'!M29="","",'男子複'!M29)</f>
      </c>
      <c r="AM24" s="86">
        <f>IF('男子複'!N29="","",'男子複'!N29)</f>
      </c>
      <c r="AN24" s="86">
        <f>IF('男子複'!O29="","",'男子複'!O29)</f>
      </c>
      <c r="AO24" s="104">
        <f t="shared" si="3"/>
      </c>
      <c r="AP24" s="86">
        <f>IF(COUNTIF('女子複'!L29,"*Ａ*"),"WDA",IF(COUNTIF('女子複'!L29,"*Ｂ*"),"WDB",IF(COUNTIF('女子複'!L29,"*Ｃ*"),"WDC",IF(COUNTIF('女子複'!L29,"*30*"),"WD30",IF(COUNTIF('女子複'!L29,"*40*"),"WD40","")))))</f>
      </c>
      <c r="AQ24" s="86">
        <f>IF('女子複'!M29="","",'女子複'!M29)</f>
      </c>
      <c r="AR24" s="86">
        <f>IF('女子複'!N29="","",'女子複'!N29)</f>
      </c>
      <c r="AS24" s="106">
        <f>IF('女子複'!O29="","",'女子複'!O29)</f>
      </c>
      <c r="AT24" s="86">
        <f t="shared" si="4"/>
      </c>
      <c r="AU24" s="86">
        <f>IF(COUNTIF('混合複'!L29,"*一般*"),"XD",IF(COUNTIF('混合複'!L29,"*40歳*"),"XD40",IF(COUNTIF('混合複'!L29,"*50歳*"),"XD50","")))</f>
      </c>
      <c r="AV24" s="86">
        <f>IF('混合複'!M29="","",'混合複'!M29)</f>
      </c>
      <c r="AW24" s="86">
        <f>IF('混合複'!N29="","",'混合複'!N29)</f>
      </c>
      <c r="AX24" s="86">
        <f>IF('混合複'!O29="","",'混合複'!O29)</f>
      </c>
    </row>
    <row r="25" spans="1:50" ht="11.25">
      <c r="A25" s="104"/>
      <c r="Y25" s="105"/>
      <c r="Z25" s="86">
        <f t="shared" si="0"/>
      </c>
      <c r="AA25" s="86">
        <f>IF(COUNTIF('男子単'!L30,"*Ａ*"),"MSA",IF(COUNTIF('男子単'!L30,"*Ｂ*"),"MSB",IF(COUNTIF('男子単'!L30,"*Ｃ*"),"MSC","")))</f>
      </c>
      <c r="AB25" s="86">
        <f>IF('男子単'!M30="","",'男子単'!M30)</f>
      </c>
      <c r="AC25" s="86">
        <f>IF('男子単'!N30="","",'男子単'!N30)</f>
      </c>
      <c r="AD25" s="86">
        <f>IF('男子単'!O30="","",'男子単'!O30)</f>
      </c>
      <c r="AE25" s="104">
        <f t="shared" si="1"/>
      </c>
      <c r="AF25" s="86">
        <f>IF(COUNTIF('女子単'!L30,"*Ａ*"),"WSA",IF(COUNTIF('女子単'!L30,"*Ｂ*"),"WSB",IF(COUNTIF('女子単'!L30,"*Ｃ*"),"WSC","")))</f>
      </c>
      <c r="AG25" s="86">
        <f>IF('女子単'!M30="","",'女子単'!M30)</f>
      </c>
      <c r="AH25" s="86">
        <f>IF('女子単'!N30="","",'女子単'!N30)</f>
      </c>
      <c r="AI25" s="106">
        <f>IF('女子単'!O30="","",'女子単'!O30)</f>
      </c>
      <c r="AJ25" s="86">
        <f t="shared" si="2"/>
      </c>
      <c r="AK25" s="86">
        <f>IF(COUNTIF('男子複'!L30,"*Ａ*"),"MDA",IF(COUNTIF('男子複'!L30,"*Ｂ*"),"MDB",IF(COUNTIF('男子複'!L30,"*Ｃ*"),"MDC",IF(COUNTIF('男子複'!L30,"*40*"),"MD40",IF(COUNTIF('男子複'!L30,"*50*"),"MD50",IF(COUNTIF('男子複'!L30,"*60*"),"MD60",""))))))</f>
      </c>
      <c r="AL25" s="86">
        <f>IF('男子複'!M30="","",'男子複'!M30)</f>
      </c>
      <c r="AM25" s="86">
        <f>IF('男子複'!N30="","",'男子複'!N30)</f>
      </c>
      <c r="AN25" s="86">
        <f>IF('男子複'!O30="","",'男子複'!O30)</f>
      </c>
      <c r="AO25" s="104">
        <f t="shared" si="3"/>
      </c>
      <c r="AP25" s="86">
        <f>IF(COUNTIF('女子複'!L30,"*Ａ*"),"WDA",IF(COUNTIF('女子複'!L30,"*Ｂ*"),"WDB",IF(COUNTIF('女子複'!L30,"*Ｃ*"),"WDC",IF(COUNTIF('女子複'!L30,"*30*"),"WD30",IF(COUNTIF('女子複'!L30,"*40*"),"WD40","")))))</f>
      </c>
      <c r="AQ25" s="86">
        <f>IF('女子複'!M30="","",'女子複'!M30)</f>
      </c>
      <c r="AR25" s="86">
        <f>IF('女子複'!N30="","",'女子複'!N30)</f>
      </c>
      <c r="AS25" s="106">
        <f>IF('女子複'!O30="","",'女子複'!O30)</f>
      </c>
      <c r="AT25" s="86">
        <f t="shared" si="4"/>
      </c>
      <c r="AU25" s="86">
        <f>IF(COUNTIF('混合複'!L30,"*一般*"),"XD",IF(COUNTIF('混合複'!L30,"*40歳*"),"XD40",IF(COUNTIF('混合複'!L30,"*50歳*"),"XD50","")))</f>
      </c>
      <c r="AV25" s="86">
        <f>IF('混合複'!M30="","",'混合複'!M30)</f>
      </c>
      <c r="AW25" s="86">
        <f>IF('混合複'!N30="","",'混合複'!N30)</f>
      </c>
      <c r="AX25" s="86">
        <f>IF('混合複'!O30="","",'混合複'!O30)</f>
      </c>
    </row>
    <row r="26" spans="1:50" ht="11.25">
      <c r="A26" s="104"/>
      <c r="Y26" s="105"/>
      <c r="Z26" s="86">
        <f t="shared" si="0"/>
      </c>
      <c r="AA26" s="86">
        <f>IF(COUNTIF('男子単'!L31,"*Ａ*"),"MSA",IF(COUNTIF('男子単'!L31,"*Ｂ*"),"MSB",IF(COUNTIF('男子単'!L31,"*Ｃ*"),"MSC","")))</f>
      </c>
      <c r="AB26" s="86">
        <f>IF('男子単'!M31="","",'男子単'!M31)</f>
      </c>
      <c r="AC26" s="86">
        <f>IF('男子単'!N31="","",'男子単'!N31)</f>
      </c>
      <c r="AD26" s="86">
        <f>IF('男子単'!O31="","",'男子単'!O31)</f>
      </c>
      <c r="AE26" s="104">
        <f t="shared" si="1"/>
      </c>
      <c r="AF26" s="86">
        <f>IF(COUNTIF('女子単'!L31,"*Ａ*"),"WSA",IF(COUNTIF('女子単'!L31,"*Ｂ*"),"WSB",IF(COUNTIF('女子単'!L31,"*Ｃ*"),"WSC","")))</f>
      </c>
      <c r="AG26" s="86">
        <f>IF('女子単'!M31="","",'女子単'!M31)</f>
      </c>
      <c r="AH26" s="86">
        <f>IF('女子単'!N31="","",'女子単'!N31)</f>
      </c>
      <c r="AI26" s="106">
        <f>IF('女子単'!O31="","",'女子単'!O31)</f>
      </c>
      <c r="AJ26" s="86">
        <f t="shared" si="2"/>
      </c>
      <c r="AK26" s="86">
        <f>IF(COUNTIF('男子複'!L31,"*Ａ*"),"MDA",IF(COUNTIF('男子複'!L31,"*Ｂ*"),"MDB",IF(COUNTIF('男子複'!L31,"*Ｃ*"),"MDC",IF(COUNTIF('男子複'!L31,"*40*"),"MD40",IF(COUNTIF('男子複'!L31,"*50*"),"MD50",IF(COUNTIF('男子複'!L31,"*60*"),"MD60",""))))))</f>
      </c>
      <c r="AL26" s="86">
        <f>IF('男子複'!M31="","",'男子複'!M31)</f>
      </c>
      <c r="AM26" s="86">
        <f>IF('男子複'!N31="","",'男子複'!N31)</f>
      </c>
      <c r="AN26" s="86">
        <f>IF('男子複'!O31="","",'男子複'!O31)</f>
      </c>
      <c r="AO26" s="104">
        <f t="shared" si="3"/>
      </c>
      <c r="AP26" s="86">
        <f>IF(COUNTIF('女子複'!L31,"*Ａ*"),"WDA",IF(COUNTIF('女子複'!L31,"*Ｂ*"),"WDB",IF(COUNTIF('女子複'!L31,"*Ｃ*"),"WDC",IF(COUNTIF('女子複'!L31,"*30*"),"WD30",IF(COUNTIF('女子複'!L31,"*40*"),"WD40","")))))</f>
      </c>
      <c r="AQ26" s="86">
        <f>IF('女子複'!M31="","",'女子複'!M31)</f>
      </c>
      <c r="AR26" s="86">
        <f>IF('女子複'!N31="","",'女子複'!N31)</f>
      </c>
      <c r="AS26" s="106">
        <f>IF('女子複'!O31="","",'女子複'!O31)</f>
      </c>
      <c r="AT26" s="86">
        <f t="shared" si="4"/>
      </c>
      <c r="AU26" s="86">
        <f>IF(COUNTIF('混合複'!L31,"*一般*"),"XD",IF(COUNTIF('混合複'!L31,"*40歳*"),"XD40",IF(COUNTIF('混合複'!L31,"*50歳*"),"XD50","")))</f>
      </c>
      <c r="AV26" s="86">
        <f>IF('混合複'!M31="","",'混合複'!M31)</f>
      </c>
      <c r="AW26" s="86">
        <f>IF('混合複'!N31="","",'混合複'!N31)</f>
      </c>
      <c r="AX26" s="86">
        <f>IF('混合複'!O31="","",'混合複'!O31)</f>
      </c>
    </row>
    <row r="27" spans="1:50" ht="11.25">
      <c r="A27" s="104"/>
      <c r="Y27" s="105"/>
      <c r="Z27" s="86">
        <f t="shared" si="0"/>
      </c>
      <c r="AA27" s="86">
        <f>IF(COUNTIF('男子単'!L32,"*Ａ*"),"MSA",IF(COUNTIF('男子単'!L32,"*Ｂ*"),"MSB",IF(COUNTIF('男子単'!L32,"*Ｃ*"),"MSC","")))</f>
      </c>
      <c r="AB27" s="86">
        <f>IF('男子単'!M32="","",'男子単'!M32)</f>
      </c>
      <c r="AC27" s="86">
        <f>IF('男子単'!N32="","",'男子単'!N32)</f>
      </c>
      <c r="AD27" s="86">
        <f>IF('男子単'!O32="","",'男子単'!O32)</f>
      </c>
      <c r="AE27" s="104">
        <f t="shared" si="1"/>
      </c>
      <c r="AF27" s="86">
        <f>IF(COUNTIF('女子単'!L32,"*Ａ*"),"WSA",IF(COUNTIF('女子単'!L32,"*Ｂ*"),"WSB",IF(COUNTIF('女子単'!L32,"*Ｃ*"),"WSC","")))</f>
      </c>
      <c r="AG27" s="86">
        <f>IF('女子単'!M32="","",'女子単'!M32)</f>
      </c>
      <c r="AH27" s="86">
        <f>IF('女子単'!N32="","",'女子単'!N32)</f>
      </c>
      <c r="AI27" s="106">
        <f>IF('女子単'!O32="","",'女子単'!O32)</f>
      </c>
      <c r="AJ27" s="86">
        <f t="shared" si="2"/>
      </c>
      <c r="AK27" s="86">
        <f>IF(COUNTIF('男子複'!L32,"*Ａ*"),"MDA",IF(COUNTIF('男子複'!L32,"*Ｂ*"),"MDB",IF(COUNTIF('男子複'!L32,"*Ｃ*"),"MDC",IF(COUNTIF('男子複'!L32,"*40*"),"MD40",IF(COUNTIF('男子複'!L32,"*50*"),"MD50",IF(COUNTIF('男子複'!L32,"*60*"),"MD60",""))))))</f>
      </c>
      <c r="AL27" s="86">
        <f>IF('男子複'!M32="","",'男子複'!M32)</f>
      </c>
      <c r="AM27" s="86">
        <f>IF('男子複'!N32="","",'男子複'!N32)</f>
      </c>
      <c r="AN27" s="86">
        <f>IF('男子複'!O32="","",'男子複'!O32)</f>
      </c>
      <c r="AO27" s="104">
        <f t="shared" si="3"/>
      </c>
      <c r="AP27" s="86">
        <f>IF(COUNTIF('女子複'!L32,"*Ａ*"),"WDA",IF(COUNTIF('女子複'!L32,"*Ｂ*"),"WDB",IF(COUNTIF('女子複'!L32,"*Ｃ*"),"WDC",IF(COUNTIF('女子複'!L32,"*30*"),"WD30",IF(COUNTIF('女子複'!L32,"*40*"),"WD40","")))))</f>
      </c>
      <c r="AQ27" s="86">
        <f>IF('女子複'!M32="","",'女子複'!M32)</f>
      </c>
      <c r="AR27" s="86">
        <f>IF('女子複'!N32="","",'女子複'!N32)</f>
      </c>
      <c r="AS27" s="106">
        <f>IF('女子複'!O32="","",'女子複'!O32)</f>
      </c>
      <c r="AT27" s="86">
        <f t="shared" si="4"/>
      </c>
      <c r="AU27" s="86">
        <f>IF(COUNTIF('混合複'!L32,"*一般*"),"XD",IF(COUNTIF('混合複'!L32,"*40歳*"),"XD40",IF(COUNTIF('混合複'!L32,"*50歳*"),"XD50","")))</f>
      </c>
      <c r="AV27" s="86">
        <f>IF('混合複'!M32="","",'混合複'!M32)</f>
      </c>
      <c r="AW27" s="86">
        <f>IF('混合複'!N32="","",'混合複'!N32)</f>
      </c>
      <c r="AX27" s="86">
        <f>IF('混合複'!O32="","",'混合複'!O32)</f>
      </c>
    </row>
    <row r="28" spans="1:50" ht="11.25">
      <c r="A28" s="104"/>
      <c r="Y28" s="105"/>
      <c r="Z28" s="86">
        <f t="shared" si="0"/>
      </c>
      <c r="AA28" s="86">
        <f>IF(COUNTIF('男子単'!L33,"*Ａ*"),"MSA",IF(COUNTIF('男子単'!L33,"*Ｂ*"),"MSB",IF(COUNTIF('男子単'!L33,"*Ｃ*"),"MSC","")))</f>
      </c>
      <c r="AB28" s="86">
        <f>IF('男子単'!M33="","",'男子単'!M33)</f>
      </c>
      <c r="AC28" s="86">
        <f>IF('男子単'!N33="","",'男子単'!N33)</f>
      </c>
      <c r="AD28" s="86">
        <f>IF('男子単'!O33="","",'男子単'!O33)</f>
      </c>
      <c r="AE28" s="104">
        <f t="shared" si="1"/>
      </c>
      <c r="AF28" s="86">
        <f>IF(COUNTIF('女子単'!L33,"*Ａ*"),"WSA",IF(COUNTIF('女子単'!L33,"*Ｂ*"),"WSB",IF(COUNTIF('女子単'!L33,"*Ｃ*"),"WSC","")))</f>
      </c>
      <c r="AG28" s="86">
        <f>IF('女子単'!M33="","",'女子単'!M33)</f>
      </c>
      <c r="AH28" s="86">
        <f>IF('女子単'!N33="","",'女子単'!N33)</f>
      </c>
      <c r="AI28" s="106">
        <f>IF('女子単'!O33="","",'女子単'!O33)</f>
      </c>
      <c r="AJ28" s="86">
        <f t="shared" si="2"/>
      </c>
      <c r="AK28" s="86">
        <f>IF(COUNTIF('男子複'!L33,"*Ａ*"),"MDA",IF(COUNTIF('男子複'!L33,"*Ｂ*"),"MDB",IF(COUNTIF('男子複'!L33,"*Ｃ*"),"MDC",IF(COUNTIF('男子複'!L33,"*40*"),"MD40",IF(COUNTIF('男子複'!L33,"*50*"),"MD50",IF(COUNTIF('男子複'!L33,"*60*"),"MD60",""))))))</f>
      </c>
      <c r="AL28" s="86">
        <f>IF('男子複'!M33="","",'男子複'!M33)</f>
      </c>
      <c r="AM28" s="86">
        <f>IF('男子複'!N33="","",'男子複'!N33)</f>
      </c>
      <c r="AN28" s="86">
        <f>IF('男子複'!O33="","",'男子複'!O33)</f>
      </c>
      <c r="AO28" s="104">
        <f t="shared" si="3"/>
      </c>
      <c r="AP28" s="86">
        <f>IF(COUNTIF('女子複'!L33,"*Ａ*"),"WDA",IF(COUNTIF('女子複'!L33,"*Ｂ*"),"WDB",IF(COUNTIF('女子複'!L33,"*Ｃ*"),"WDC",IF(COUNTIF('女子複'!L33,"*30*"),"WD30",IF(COUNTIF('女子複'!L33,"*40*"),"WD40","")))))</f>
      </c>
      <c r="AQ28" s="86">
        <f>IF('女子複'!M33="","",'女子複'!M33)</f>
      </c>
      <c r="AR28" s="86">
        <f>IF('女子複'!N33="","",'女子複'!N33)</f>
      </c>
      <c r="AS28" s="106">
        <f>IF('女子複'!O33="","",'女子複'!O33)</f>
      </c>
      <c r="AT28" s="86">
        <f t="shared" si="4"/>
      </c>
      <c r="AU28" s="86">
        <f>IF(COUNTIF('混合複'!L33,"*一般*"),"XD",IF(COUNTIF('混合複'!L33,"*40歳*"),"XD40",IF(COUNTIF('混合複'!L33,"*50歳*"),"XD50","")))</f>
      </c>
      <c r="AV28" s="86">
        <f>IF('混合複'!M33="","",'混合複'!M33)</f>
      </c>
      <c r="AW28" s="86">
        <f>IF('混合複'!N33="","",'混合複'!N33)</f>
      </c>
      <c r="AX28" s="86">
        <f>IF('混合複'!O33="","",'混合複'!O33)</f>
      </c>
    </row>
    <row r="29" spans="1:50" ht="11.25">
      <c r="A29" s="104"/>
      <c r="Y29" s="105"/>
      <c r="Z29" s="86">
        <f t="shared" si="0"/>
      </c>
      <c r="AA29" s="86">
        <f>IF(COUNTIF('男子単'!L34,"*Ａ*"),"MSA",IF(COUNTIF('男子単'!L34,"*Ｂ*"),"MSB",IF(COUNTIF('男子単'!L34,"*Ｃ*"),"MSC","")))</f>
      </c>
      <c r="AB29" s="86">
        <f>IF('男子単'!M34="","",'男子単'!M34)</f>
      </c>
      <c r="AC29" s="86">
        <f>IF('男子単'!N34="","",'男子単'!N34)</f>
      </c>
      <c r="AD29" s="86">
        <f>IF('男子単'!O34="","",'男子単'!O34)</f>
      </c>
      <c r="AE29" s="104">
        <f t="shared" si="1"/>
      </c>
      <c r="AF29" s="86">
        <f>IF(COUNTIF('女子単'!L34,"*Ａ*"),"WSA",IF(COUNTIF('女子単'!L34,"*Ｂ*"),"WSB",IF(COUNTIF('女子単'!L34,"*Ｃ*"),"WSC","")))</f>
      </c>
      <c r="AG29" s="86">
        <f>IF('女子単'!M34="","",'女子単'!M34)</f>
      </c>
      <c r="AH29" s="86">
        <f>IF('女子単'!N34="","",'女子単'!N34)</f>
      </c>
      <c r="AI29" s="106">
        <f>IF('女子単'!O34="","",'女子単'!O34)</f>
      </c>
      <c r="AJ29" s="86">
        <f t="shared" si="2"/>
      </c>
      <c r="AK29" s="86">
        <f>IF(COUNTIF('男子複'!L34,"*Ａ*"),"MDA",IF(COUNTIF('男子複'!L34,"*Ｂ*"),"MDB",IF(COUNTIF('男子複'!L34,"*Ｃ*"),"MDC",IF(COUNTIF('男子複'!L34,"*40*"),"MD40",IF(COUNTIF('男子複'!L34,"*50*"),"MD50",IF(COUNTIF('男子複'!L34,"*60*"),"MD60",""))))))</f>
      </c>
      <c r="AL29" s="86">
        <f>IF('男子複'!M34="","",'男子複'!M34)</f>
      </c>
      <c r="AM29" s="86">
        <f>IF('男子複'!N34="","",'男子複'!N34)</f>
      </c>
      <c r="AN29" s="86">
        <f>IF('男子複'!O34="","",'男子複'!O34)</f>
      </c>
      <c r="AO29" s="104">
        <f t="shared" si="3"/>
      </c>
      <c r="AP29" s="86">
        <f>IF(COUNTIF('女子複'!L34,"*Ａ*"),"WDA",IF(COUNTIF('女子複'!L34,"*Ｂ*"),"WDB",IF(COUNTIF('女子複'!L34,"*Ｃ*"),"WDC",IF(COUNTIF('女子複'!L34,"*30*"),"WD30",IF(COUNTIF('女子複'!L34,"*40*"),"WD40","")))))</f>
      </c>
      <c r="AQ29" s="86">
        <f>IF('女子複'!M34="","",'女子複'!M34)</f>
      </c>
      <c r="AR29" s="86">
        <f>IF('女子複'!N34="","",'女子複'!N34)</f>
      </c>
      <c r="AS29" s="106">
        <f>IF('女子複'!O34="","",'女子複'!O34)</f>
      </c>
      <c r="AT29" s="86">
        <f t="shared" si="4"/>
      </c>
      <c r="AU29" s="86">
        <f>IF(COUNTIF('混合複'!L34,"*一般*"),"XD",IF(COUNTIF('混合複'!L34,"*40歳*"),"XD40",IF(COUNTIF('混合複'!L34,"*50歳*"),"XD50","")))</f>
      </c>
      <c r="AV29" s="86">
        <f>IF('混合複'!M34="","",'混合複'!M34)</f>
      </c>
      <c r="AW29" s="86">
        <f>IF('混合複'!N34="","",'混合複'!N34)</f>
      </c>
      <c r="AX29" s="86">
        <f>IF('混合複'!O34="","",'混合複'!O34)</f>
      </c>
    </row>
    <row r="30" spans="1:50" ht="11.25">
      <c r="A30" s="104"/>
      <c r="Y30" s="105"/>
      <c r="Z30" s="86">
        <f t="shared" si="0"/>
      </c>
      <c r="AA30" s="86">
        <f>IF(COUNTIF('男子単'!L35,"*Ａ*"),"MSA",IF(COUNTIF('男子単'!L35,"*Ｂ*"),"MSB",IF(COUNTIF('男子単'!L35,"*Ｃ*"),"MSC","")))</f>
      </c>
      <c r="AB30" s="86">
        <f>IF('男子単'!M35="","",'男子単'!M35)</f>
      </c>
      <c r="AC30" s="86">
        <f>IF('男子単'!N35="","",'男子単'!N35)</f>
      </c>
      <c r="AD30" s="86">
        <f>IF('男子単'!O35="","",'男子単'!O35)</f>
      </c>
      <c r="AE30" s="104">
        <f t="shared" si="1"/>
      </c>
      <c r="AF30" s="86">
        <f>IF(COUNTIF('女子単'!L35,"*Ａ*"),"WSA",IF(COUNTIF('女子単'!L35,"*Ｂ*"),"WSB",IF(COUNTIF('女子単'!L35,"*Ｃ*"),"WSC","")))</f>
      </c>
      <c r="AG30" s="86">
        <f>IF('女子単'!M35="","",'女子単'!M35)</f>
      </c>
      <c r="AH30" s="86">
        <f>IF('女子単'!N35="","",'女子単'!N35)</f>
      </c>
      <c r="AI30" s="106">
        <f>IF('女子単'!O35="","",'女子単'!O35)</f>
      </c>
      <c r="AJ30" s="86">
        <f t="shared" si="2"/>
      </c>
      <c r="AK30" s="86">
        <f>IF(COUNTIF('男子複'!L35,"*Ａ*"),"MDA",IF(COUNTIF('男子複'!L35,"*Ｂ*"),"MDB",IF(COUNTIF('男子複'!L35,"*Ｃ*"),"MDC",IF(COUNTIF('男子複'!L35,"*40*"),"MD40",IF(COUNTIF('男子複'!L35,"*50*"),"MD50",IF(COUNTIF('男子複'!L35,"*60*"),"MD60",""))))))</f>
      </c>
      <c r="AL30" s="86">
        <f>IF('男子複'!M35="","",'男子複'!M35)</f>
      </c>
      <c r="AM30" s="86">
        <f>IF('男子複'!N35="","",'男子複'!N35)</f>
      </c>
      <c r="AN30" s="86">
        <f>IF('男子複'!O35="","",'男子複'!O35)</f>
      </c>
      <c r="AO30" s="104">
        <f t="shared" si="3"/>
      </c>
      <c r="AP30" s="86">
        <f>IF(COUNTIF('女子複'!L35,"*Ａ*"),"WDA",IF(COUNTIF('女子複'!L35,"*Ｂ*"),"WDB",IF(COUNTIF('女子複'!L35,"*Ｃ*"),"WDC",IF(COUNTIF('女子複'!L35,"*30*"),"WD30",IF(COUNTIF('女子複'!L35,"*40*"),"WD40","")))))</f>
      </c>
      <c r="AQ30" s="86">
        <f>IF('女子複'!M35="","",'女子複'!M35)</f>
      </c>
      <c r="AR30" s="86">
        <f>IF('女子複'!N35="","",'女子複'!N35)</f>
      </c>
      <c r="AS30" s="106">
        <f>IF('女子複'!O35="","",'女子複'!O35)</f>
      </c>
      <c r="AT30" s="86">
        <f t="shared" si="4"/>
      </c>
      <c r="AU30" s="86">
        <f>IF(COUNTIF('混合複'!L35,"*一般*"),"XD",IF(COUNTIF('混合複'!L35,"*40歳*"),"XD40",IF(COUNTIF('混合複'!L35,"*50歳*"),"XD50","")))</f>
      </c>
      <c r="AV30" s="86">
        <f>IF('混合複'!M35="","",'混合複'!M35)</f>
      </c>
      <c r="AW30" s="86">
        <f>IF('混合複'!N35="","",'混合複'!N35)</f>
      </c>
      <c r="AX30" s="86">
        <f>IF('混合複'!O35="","",'混合複'!O35)</f>
      </c>
    </row>
    <row r="31" spans="1:50" ht="11.25">
      <c r="A31" s="104"/>
      <c r="Y31" s="105"/>
      <c r="Z31" s="86">
        <f t="shared" si="0"/>
      </c>
      <c r="AA31" s="86">
        <f>IF(COUNTIF('男子単'!L36,"*Ａ*"),"MSA",IF(COUNTIF('男子単'!L36,"*Ｂ*"),"MSB",IF(COUNTIF('男子単'!L36,"*Ｃ*"),"MSC","")))</f>
      </c>
      <c r="AB31" s="86">
        <f>IF('男子単'!M36="","",'男子単'!M36)</f>
      </c>
      <c r="AC31" s="86">
        <f>IF('男子単'!N36="","",'男子単'!N36)</f>
      </c>
      <c r="AD31" s="86">
        <f>IF('男子単'!O36="","",'男子単'!O36)</f>
      </c>
      <c r="AE31" s="104">
        <f t="shared" si="1"/>
      </c>
      <c r="AF31" s="86">
        <f>IF(COUNTIF('女子単'!L36,"*Ａ*"),"WSA",IF(COUNTIF('女子単'!L36,"*Ｂ*"),"WSB",IF(COUNTIF('女子単'!L36,"*Ｃ*"),"WSC","")))</f>
      </c>
      <c r="AG31" s="86">
        <f>IF('女子単'!M36="","",'女子単'!M36)</f>
      </c>
      <c r="AH31" s="86">
        <f>IF('女子単'!N36="","",'女子単'!N36)</f>
      </c>
      <c r="AI31" s="106">
        <f>IF('女子単'!O36="","",'女子単'!O36)</f>
      </c>
      <c r="AJ31" s="86">
        <f t="shared" si="2"/>
      </c>
      <c r="AK31" s="86">
        <f>IF(COUNTIF('男子複'!L36,"*Ａ*"),"MDA",IF(COUNTIF('男子複'!L36,"*Ｂ*"),"MDB",IF(COUNTIF('男子複'!L36,"*Ｃ*"),"MDC",IF(COUNTIF('男子複'!L36,"*40*"),"MD40",IF(COUNTIF('男子複'!L36,"*50*"),"MD50",IF(COUNTIF('男子複'!L36,"*60*"),"MD60",""))))))</f>
      </c>
      <c r="AL31" s="86">
        <f>IF('男子複'!M36="","",'男子複'!M36)</f>
      </c>
      <c r="AM31" s="86">
        <f>IF('男子複'!N36="","",'男子複'!N36)</f>
      </c>
      <c r="AN31" s="86">
        <f>IF('男子複'!O36="","",'男子複'!O36)</f>
      </c>
      <c r="AO31" s="104">
        <f t="shared" si="3"/>
      </c>
      <c r="AP31" s="86">
        <f>IF(COUNTIF('女子複'!L36,"*Ａ*"),"WDA",IF(COUNTIF('女子複'!L36,"*Ｂ*"),"WDB",IF(COUNTIF('女子複'!L36,"*Ｃ*"),"WDC",IF(COUNTIF('女子複'!L36,"*30*"),"WD30",IF(COUNTIF('女子複'!L36,"*40*"),"WD40","")))))</f>
      </c>
      <c r="AQ31" s="86">
        <f>IF('女子複'!M36="","",'女子複'!M36)</f>
      </c>
      <c r="AR31" s="86">
        <f>IF('女子複'!N36="","",'女子複'!N36)</f>
      </c>
      <c r="AS31" s="106">
        <f>IF('女子複'!O36="","",'女子複'!O36)</f>
      </c>
      <c r="AT31" s="86">
        <f t="shared" si="4"/>
      </c>
      <c r="AU31" s="86">
        <f>IF(COUNTIF('混合複'!L36,"*一般*"),"XD",IF(COUNTIF('混合複'!L36,"*40歳*"),"XD40",IF(COUNTIF('混合複'!L36,"*50歳*"),"XD50","")))</f>
      </c>
      <c r="AV31" s="86">
        <f>IF('混合複'!M36="","",'混合複'!M36)</f>
      </c>
      <c r="AW31" s="86">
        <f>IF('混合複'!N36="","",'混合複'!N36)</f>
      </c>
      <c r="AX31" s="86">
        <f>IF('混合複'!O36="","",'混合複'!O36)</f>
      </c>
    </row>
    <row r="32" spans="1:50" ht="11.25">
      <c r="A32" s="104"/>
      <c r="Y32" s="105"/>
      <c r="Z32" s="86">
        <f t="shared" si="0"/>
      </c>
      <c r="AA32" s="86">
        <f>IF(COUNTIF('男子単'!L37,"*Ａ*"),"MSA",IF(COUNTIF('男子単'!L37,"*Ｂ*"),"MSB",IF(COUNTIF('男子単'!L37,"*Ｃ*"),"MSC","")))</f>
      </c>
      <c r="AB32" s="86">
        <f>IF('男子単'!M37="","",'男子単'!M37)</f>
      </c>
      <c r="AC32" s="86">
        <f>IF('男子単'!N37="","",'男子単'!N37)</f>
      </c>
      <c r="AD32" s="86">
        <f>IF('男子単'!O37="","",'男子単'!O37)</f>
      </c>
      <c r="AE32" s="104">
        <f t="shared" si="1"/>
      </c>
      <c r="AF32" s="86">
        <f>IF(COUNTIF('女子単'!L37,"*Ａ*"),"WSA",IF(COUNTIF('女子単'!L37,"*Ｂ*"),"WSB",IF(COUNTIF('女子単'!L37,"*Ｃ*"),"WSC","")))</f>
      </c>
      <c r="AG32" s="86">
        <f>IF('女子単'!M37="","",'女子単'!M37)</f>
      </c>
      <c r="AH32" s="86">
        <f>IF('女子単'!N37="","",'女子単'!N37)</f>
      </c>
      <c r="AI32" s="106">
        <f>IF('女子単'!O37="","",'女子単'!O37)</f>
      </c>
      <c r="AJ32" s="86">
        <f t="shared" si="2"/>
      </c>
      <c r="AK32" s="86">
        <f>IF(COUNTIF('男子複'!L37,"*Ａ*"),"MDA",IF(COUNTIF('男子複'!L37,"*Ｂ*"),"MDB",IF(COUNTIF('男子複'!L37,"*Ｃ*"),"MDC",IF(COUNTIF('男子複'!L37,"*40*"),"MD40",IF(COUNTIF('男子複'!L37,"*50*"),"MD50",IF(COUNTIF('男子複'!L37,"*60*"),"MD60",""))))))</f>
      </c>
      <c r="AL32" s="86">
        <f>IF('男子複'!M37="","",'男子複'!M37)</f>
      </c>
      <c r="AM32" s="86">
        <f>IF('男子複'!N37="","",'男子複'!N37)</f>
      </c>
      <c r="AN32" s="86">
        <f>IF('男子複'!O37="","",'男子複'!O37)</f>
      </c>
      <c r="AO32" s="104">
        <f t="shared" si="3"/>
      </c>
      <c r="AP32" s="86">
        <f>IF(COUNTIF('女子複'!L37,"*Ａ*"),"WDA",IF(COUNTIF('女子複'!L37,"*Ｂ*"),"WDB",IF(COUNTIF('女子複'!L37,"*Ｃ*"),"WDC",IF(COUNTIF('女子複'!L37,"*30*"),"WD30",IF(COUNTIF('女子複'!L37,"*40*"),"WD40","")))))</f>
      </c>
      <c r="AQ32" s="86">
        <f>IF('女子複'!M37="","",'女子複'!M37)</f>
      </c>
      <c r="AR32" s="86">
        <f>IF('女子複'!N37="","",'女子複'!N37)</f>
      </c>
      <c r="AS32" s="106">
        <f>IF('女子複'!O37="","",'女子複'!O37)</f>
      </c>
      <c r="AT32" s="86">
        <f t="shared" si="4"/>
      </c>
      <c r="AU32" s="86">
        <f>IF(COUNTIF('混合複'!L37,"*一般*"),"XD",IF(COUNTIF('混合複'!L37,"*40歳*"),"XD40",IF(COUNTIF('混合複'!L37,"*50歳*"),"XD50","")))</f>
      </c>
      <c r="AV32" s="86">
        <f>IF('混合複'!M37="","",'混合複'!M37)</f>
      </c>
      <c r="AW32" s="86">
        <f>IF('混合複'!N37="","",'混合複'!N37)</f>
      </c>
      <c r="AX32" s="86">
        <f>IF('混合複'!O37="","",'混合複'!O37)</f>
      </c>
    </row>
    <row r="33" spans="1:50" ht="11.25">
      <c r="A33" s="104"/>
      <c r="Y33" s="105"/>
      <c r="Z33" s="86">
        <f t="shared" si="0"/>
      </c>
      <c r="AA33" s="86">
        <f>IF(COUNTIF('男子単'!L38,"*Ａ*"),"MSA",IF(COUNTIF('男子単'!L38,"*Ｂ*"),"MSB",IF(COUNTIF('男子単'!L38,"*Ｃ*"),"MSC","")))</f>
      </c>
      <c r="AB33" s="86">
        <f>IF('男子単'!M38="","",'男子単'!M38)</f>
      </c>
      <c r="AC33" s="86">
        <f>IF('男子単'!N38="","",'男子単'!N38)</f>
      </c>
      <c r="AD33" s="86">
        <f>IF('男子単'!O38="","",'男子単'!O38)</f>
      </c>
      <c r="AE33" s="104">
        <f t="shared" si="1"/>
      </c>
      <c r="AF33" s="86">
        <f>IF(COUNTIF('女子単'!L38,"*Ａ*"),"WSA",IF(COUNTIF('女子単'!L38,"*Ｂ*"),"WSB",IF(COUNTIF('女子単'!L38,"*Ｃ*"),"WSC","")))</f>
      </c>
      <c r="AG33" s="86">
        <f>IF('女子単'!M38="","",'女子単'!M38)</f>
      </c>
      <c r="AH33" s="86">
        <f>IF('女子単'!N38="","",'女子単'!N38)</f>
      </c>
      <c r="AI33" s="106">
        <f>IF('女子単'!O38="","",'女子単'!O38)</f>
      </c>
      <c r="AJ33" s="86">
        <f t="shared" si="2"/>
      </c>
      <c r="AK33" s="86">
        <f>IF(COUNTIF('男子複'!L38,"*Ａ*"),"MDA",IF(COUNTIF('男子複'!L38,"*Ｂ*"),"MDB",IF(COUNTIF('男子複'!L38,"*Ｃ*"),"MDC",IF(COUNTIF('男子複'!L38,"*40*"),"MD40",IF(COUNTIF('男子複'!L38,"*50*"),"MD50",IF(COUNTIF('男子複'!L38,"*60*"),"MD60",""))))))</f>
      </c>
      <c r="AL33" s="86">
        <f>IF('男子複'!M38="","",'男子複'!M38)</f>
      </c>
      <c r="AM33" s="86">
        <f>IF('男子複'!N38="","",'男子複'!N38)</f>
      </c>
      <c r="AN33" s="86">
        <f>IF('男子複'!O38="","",'男子複'!O38)</f>
      </c>
      <c r="AO33" s="104">
        <f t="shared" si="3"/>
      </c>
      <c r="AP33" s="86">
        <f>IF(COUNTIF('女子複'!L38,"*Ａ*"),"WDA",IF(COUNTIF('女子複'!L38,"*Ｂ*"),"WDB",IF(COUNTIF('女子複'!L38,"*Ｃ*"),"WDC",IF(COUNTIF('女子複'!L38,"*30*"),"WD30",IF(COUNTIF('女子複'!L38,"*40*"),"WD40","")))))</f>
      </c>
      <c r="AQ33" s="86">
        <f>IF('女子複'!M38="","",'女子複'!M38)</f>
      </c>
      <c r="AR33" s="86">
        <f>IF('女子複'!N38="","",'女子複'!N38)</f>
      </c>
      <c r="AS33" s="106">
        <f>IF('女子複'!O38="","",'女子複'!O38)</f>
      </c>
      <c r="AT33" s="86">
        <f t="shared" si="4"/>
      </c>
      <c r="AU33" s="86">
        <f>IF(COUNTIF('混合複'!L38,"*一般*"),"XD",IF(COUNTIF('混合複'!L38,"*40歳*"),"XD40",IF(COUNTIF('混合複'!L38,"*50歳*"),"XD50","")))</f>
      </c>
      <c r="AV33" s="86">
        <f>IF('混合複'!M38="","",'混合複'!M38)</f>
      </c>
      <c r="AW33" s="86">
        <f>IF('混合複'!N38="","",'混合複'!N38)</f>
      </c>
      <c r="AX33" s="86">
        <f>IF('混合複'!O38="","",'混合複'!O38)</f>
      </c>
    </row>
    <row r="34" spans="1:50" ht="11.25">
      <c r="A34" s="104"/>
      <c r="Y34" s="105"/>
      <c r="Z34" s="86">
        <f t="shared" si="0"/>
      </c>
      <c r="AA34" s="86">
        <f>IF(COUNTIF('男子単'!L39,"*Ａ*"),"MSA",IF(COUNTIF('男子単'!L39,"*Ｂ*"),"MSB",IF(COUNTIF('男子単'!L39,"*Ｃ*"),"MSC","")))</f>
      </c>
      <c r="AB34" s="86">
        <f>IF('男子単'!M39="","",'男子単'!M39)</f>
      </c>
      <c r="AC34" s="86">
        <f>IF('男子単'!N39="","",'男子単'!N39)</f>
      </c>
      <c r="AD34" s="86">
        <f>IF('男子単'!O39="","",'男子単'!O39)</f>
      </c>
      <c r="AE34" s="104">
        <f t="shared" si="1"/>
      </c>
      <c r="AF34" s="86">
        <f>IF(COUNTIF('女子単'!L39,"*Ａ*"),"WSA",IF(COUNTIF('女子単'!L39,"*Ｂ*"),"WSB",IF(COUNTIF('女子単'!L39,"*Ｃ*"),"WSC","")))</f>
      </c>
      <c r="AG34" s="86">
        <f>IF('女子単'!M39="","",'女子単'!M39)</f>
      </c>
      <c r="AH34" s="86">
        <f>IF('女子単'!N39="","",'女子単'!N39)</f>
      </c>
      <c r="AI34" s="106">
        <f>IF('女子単'!O39="","",'女子単'!O39)</f>
      </c>
      <c r="AJ34" s="86">
        <f t="shared" si="2"/>
      </c>
      <c r="AK34" s="86">
        <f>IF(COUNTIF('男子複'!L39,"*Ａ*"),"MDA",IF(COUNTIF('男子複'!L39,"*Ｂ*"),"MDB",IF(COUNTIF('男子複'!L39,"*Ｃ*"),"MDC",IF(COUNTIF('男子複'!L39,"*40*"),"MD40",IF(COUNTIF('男子複'!L39,"*50*"),"MD50",IF(COUNTIF('男子複'!L39,"*60*"),"MD60",""))))))</f>
      </c>
      <c r="AL34" s="86">
        <f>IF('男子複'!M39="","",'男子複'!M39)</f>
      </c>
      <c r="AM34" s="86">
        <f>IF('男子複'!N39="","",'男子複'!N39)</f>
      </c>
      <c r="AN34" s="86">
        <f>IF('男子複'!O39="","",'男子複'!O39)</f>
      </c>
      <c r="AO34" s="104">
        <f t="shared" si="3"/>
      </c>
      <c r="AP34" s="86">
        <f>IF(COUNTIF('女子複'!L39,"*Ａ*"),"WDA",IF(COUNTIF('女子複'!L39,"*Ｂ*"),"WDB",IF(COUNTIF('女子複'!L39,"*Ｃ*"),"WDC",IF(COUNTIF('女子複'!L39,"*30*"),"WD30",IF(COUNTIF('女子複'!L39,"*40*"),"WD40","")))))</f>
      </c>
      <c r="AQ34" s="86">
        <f>IF('女子複'!M39="","",'女子複'!M39)</f>
      </c>
      <c r="AR34" s="86">
        <f>IF('女子複'!N39="","",'女子複'!N39)</f>
      </c>
      <c r="AS34" s="106">
        <f>IF('女子複'!O39="","",'女子複'!O39)</f>
      </c>
      <c r="AT34" s="86">
        <f t="shared" si="4"/>
      </c>
      <c r="AU34" s="86">
        <f>IF(COUNTIF('混合複'!L39,"*一般*"),"XD",IF(COUNTIF('混合複'!L39,"*40歳*"),"XD40",IF(COUNTIF('混合複'!L39,"*50歳*"),"XD50","")))</f>
      </c>
      <c r="AV34" s="86">
        <f>IF('混合複'!M39="","",'混合複'!M39)</f>
      </c>
      <c r="AW34" s="86">
        <f>IF('混合複'!N39="","",'混合複'!N39)</f>
      </c>
      <c r="AX34" s="86">
        <f>IF('混合複'!O39="","",'混合複'!O39)</f>
      </c>
    </row>
    <row r="35" spans="1:50" ht="11.25">
      <c r="A35" s="104"/>
      <c r="Y35" s="105"/>
      <c r="Z35" s="86">
        <f t="shared" si="0"/>
      </c>
      <c r="AA35" s="86">
        <f>IF(COUNTIF('男子単'!L40,"*Ａ*"),"MSA",IF(COUNTIF('男子単'!L40,"*Ｂ*"),"MSB",IF(COUNTIF('男子単'!L40,"*Ｃ*"),"MSC","")))</f>
      </c>
      <c r="AB35" s="86">
        <f>IF('男子単'!M40="","",'男子単'!M40)</f>
      </c>
      <c r="AC35" s="86">
        <f>IF('男子単'!N40="","",'男子単'!N40)</f>
      </c>
      <c r="AD35" s="86">
        <f>IF('男子単'!O40="","",'男子単'!O40)</f>
      </c>
      <c r="AE35" s="104">
        <f t="shared" si="1"/>
      </c>
      <c r="AF35" s="86">
        <f>IF(COUNTIF('女子単'!L40,"*Ａ*"),"WSA",IF(COUNTIF('女子単'!L40,"*Ｂ*"),"WSB",IF(COUNTIF('女子単'!L40,"*Ｃ*"),"WSC","")))</f>
      </c>
      <c r="AG35" s="86">
        <f>IF('女子単'!M40="","",'女子単'!M40)</f>
      </c>
      <c r="AH35" s="86">
        <f>IF('女子単'!N40="","",'女子単'!N40)</f>
      </c>
      <c r="AI35" s="106">
        <f>IF('女子単'!O40="","",'女子単'!O40)</f>
      </c>
      <c r="AJ35" s="86">
        <f t="shared" si="2"/>
      </c>
      <c r="AK35" s="86">
        <f>IF(COUNTIF('男子複'!L40,"*Ａ*"),"MDA",IF(COUNTIF('男子複'!L40,"*Ｂ*"),"MDB",IF(COUNTIF('男子複'!L40,"*Ｃ*"),"MDC",IF(COUNTIF('男子複'!L40,"*40*"),"MD40",IF(COUNTIF('男子複'!L40,"*50*"),"MD50",IF(COUNTIF('男子複'!L40,"*60*"),"MD60",""))))))</f>
      </c>
      <c r="AL35" s="86">
        <f>IF('男子複'!M40="","",'男子複'!M40)</f>
      </c>
      <c r="AM35" s="86">
        <f>IF('男子複'!N40="","",'男子複'!N40)</f>
      </c>
      <c r="AN35" s="86">
        <f>IF('男子複'!O40="","",'男子複'!O40)</f>
      </c>
      <c r="AO35" s="104">
        <f t="shared" si="3"/>
      </c>
      <c r="AP35" s="86">
        <f>IF(COUNTIF('女子複'!L40,"*Ａ*"),"WDA",IF(COUNTIF('女子複'!L40,"*Ｂ*"),"WDB",IF(COUNTIF('女子複'!L40,"*Ｃ*"),"WDC",IF(COUNTIF('女子複'!L40,"*30*"),"WD30",IF(COUNTIF('女子複'!L40,"*40*"),"WD40","")))))</f>
      </c>
      <c r="AQ35" s="86">
        <f>IF('女子複'!M40="","",'女子複'!M40)</f>
      </c>
      <c r="AR35" s="86">
        <f>IF('女子複'!N40="","",'女子複'!N40)</f>
      </c>
      <c r="AS35" s="106">
        <f>IF('女子複'!O40="","",'女子複'!O40)</f>
      </c>
      <c r="AT35" s="86">
        <f t="shared" si="4"/>
      </c>
      <c r="AU35" s="86">
        <f>IF(COUNTIF('混合複'!L40,"*一般*"),"XD",IF(COUNTIF('混合複'!L40,"*40歳*"),"XD40",IF(COUNTIF('混合複'!L40,"*50歳*"),"XD50","")))</f>
      </c>
      <c r="AV35" s="86">
        <f>IF('混合複'!M40="","",'混合複'!M40)</f>
      </c>
      <c r="AW35" s="86">
        <f>IF('混合複'!N40="","",'混合複'!N40)</f>
      </c>
      <c r="AX35" s="86">
        <f>IF('混合複'!O40="","",'混合複'!O40)</f>
      </c>
    </row>
    <row r="36" spans="1:50" ht="11.25">
      <c r="A36" s="104"/>
      <c r="Y36" s="105"/>
      <c r="Z36" s="86">
        <f t="shared" si="0"/>
      </c>
      <c r="AA36" s="86">
        <f>IF(COUNTIF('男子単'!L41,"*Ａ*"),"MSA",IF(COUNTIF('男子単'!L41,"*Ｂ*"),"MSB",IF(COUNTIF('男子単'!L41,"*Ｃ*"),"MSC","")))</f>
      </c>
      <c r="AB36" s="86">
        <f>IF('男子単'!M41="","",'男子単'!M41)</f>
      </c>
      <c r="AC36" s="86">
        <f>IF('男子単'!N41="","",'男子単'!N41)</f>
      </c>
      <c r="AD36" s="86">
        <f>IF('男子単'!O41="","",'男子単'!O41)</f>
      </c>
      <c r="AE36" s="104">
        <f t="shared" si="1"/>
      </c>
      <c r="AF36" s="86">
        <f>IF(COUNTIF('女子単'!L41,"*Ａ*"),"WSA",IF(COUNTIF('女子単'!L41,"*Ｂ*"),"WSB",IF(COUNTIF('女子単'!L41,"*Ｃ*"),"WSC","")))</f>
      </c>
      <c r="AG36" s="86">
        <f>IF('女子単'!M41="","",'女子単'!M41)</f>
      </c>
      <c r="AH36" s="86">
        <f>IF('女子単'!N41="","",'女子単'!N41)</f>
      </c>
      <c r="AI36" s="106">
        <f>IF('女子単'!O41="","",'女子単'!O41)</f>
      </c>
      <c r="AJ36" s="86">
        <f t="shared" si="2"/>
      </c>
      <c r="AK36" s="86">
        <f>IF(COUNTIF('男子複'!L41,"*Ａ*"),"MDA",IF(COUNTIF('男子複'!L41,"*Ｂ*"),"MDB",IF(COUNTIF('男子複'!L41,"*Ｃ*"),"MDC",IF(COUNTIF('男子複'!L41,"*40*"),"MD40",IF(COUNTIF('男子複'!L41,"*50*"),"MD50",IF(COUNTIF('男子複'!L41,"*60*"),"MD60",""))))))</f>
      </c>
      <c r="AL36" s="86">
        <f>IF('男子複'!M41="","",'男子複'!M41)</f>
      </c>
      <c r="AM36" s="86">
        <f>IF('男子複'!N41="","",'男子複'!N41)</f>
      </c>
      <c r="AN36" s="86">
        <f>IF('男子複'!O41="","",'男子複'!O41)</f>
      </c>
      <c r="AO36" s="104">
        <f t="shared" si="3"/>
      </c>
      <c r="AP36" s="86">
        <f>IF(COUNTIF('女子複'!L41,"*Ａ*"),"WDA",IF(COUNTIF('女子複'!L41,"*Ｂ*"),"WDB",IF(COUNTIF('女子複'!L41,"*Ｃ*"),"WDC",IF(COUNTIF('女子複'!L41,"*30*"),"WD30",IF(COUNTIF('女子複'!L41,"*40*"),"WD40","")))))</f>
      </c>
      <c r="AQ36" s="86">
        <f>IF('女子複'!M41="","",'女子複'!M41)</f>
      </c>
      <c r="AR36" s="86">
        <f>IF('女子複'!N41="","",'女子複'!N41)</f>
      </c>
      <c r="AS36" s="106">
        <f>IF('女子複'!O41="","",'女子複'!O41)</f>
      </c>
      <c r="AT36" s="86">
        <f t="shared" si="4"/>
      </c>
      <c r="AU36" s="86">
        <f>IF(COUNTIF('混合複'!L41,"*一般*"),"XD",IF(COUNTIF('混合複'!L41,"*40歳*"),"XD40",IF(COUNTIF('混合複'!L41,"*50歳*"),"XD50","")))</f>
      </c>
      <c r="AV36" s="86">
        <f>IF('混合複'!M41="","",'混合複'!M41)</f>
      </c>
      <c r="AW36" s="86">
        <f>IF('混合複'!N41="","",'混合複'!N41)</f>
      </c>
      <c r="AX36" s="86">
        <f>IF('混合複'!O41="","",'混合複'!O41)</f>
      </c>
    </row>
    <row r="37" spans="1:50" ht="11.25">
      <c r="A37" s="104"/>
      <c r="Y37" s="105"/>
      <c r="Z37" s="86">
        <f t="shared" si="0"/>
      </c>
      <c r="AA37" s="86">
        <f>IF(COUNTIF('男子単'!L42,"*Ａ*"),"MSA",IF(COUNTIF('男子単'!L42,"*Ｂ*"),"MSB",IF(COUNTIF('男子単'!L42,"*Ｃ*"),"MSC","")))</f>
      </c>
      <c r="AB37" s="86">
        <f>IF('男子単'!M42="","",'男子単'!M42)</f>
      </c>
      <c r="AC37" s="86">
        <f>IF('男子単'!N42="","",'男子単'!N42)</f>
      </c>
      <c r="AD37" s="86">
        <f>IF('男子単'!O42="","",'男子単'!O42)</f>
      </c>
      <c r="AE37" s="104">
        <f t="shared" si="1"/>
      </c>
      <c r="AF37" s="86">
        <f>IF(COUNTIF('女子単'!L42,"*Ａ*"),"WSA",IF(COUNTIF('女子単'!L42,"*Ｂ*"),"WSB",IF(COUNTIF('女子単'!L42,"*Ｃ*"),"WSC","")))</f>
      </c>
      <c r="AG37" s="86">
        <f>IF('女子単'!M42="","",'女子単'!M42)</f>
      </c>
      <c r="AH37" s="86">
        <f>IF('女子単'!N42="","",'女子単'!N42)</f>
      </c>
      <c r="AI37" s="106">
        <f>IF('女子単'!O42="","",'女子単'!O42)</f>
      </c>
      <c r="AJ37" s="86">
        <f t="shared" si="2"/>
      </c>
      <c r="AK37" s="86">
        <f>IF(COUNTIF('男子複'!L42,"*Ａ*"),"MDA",IF(COUNTIF('男子複'!L42,"*Ｂ*"),"MDB",IF(COUNTIF('男子複'!L42,"*Ｃ*"),"MDC",IF(COUNTIF('男子複'!L42,"*40*"),"MD40",IF(COUNTIF('男子複'!L42,"*50*"),"MD50",IF(COUNTIF('男子複'!L42,"*60*"),"MD60",""))))))</f>
      </c>
      <c r="AL37" s="86">
        <f>IF('男子複'!M42="","",'男子複'!M42)</f>
      </c>
      <c r="AM37" s="86">
        <f>IF('男子複'!N42="","",'男子複'!N42)</f>
      </c>
      <c r="AN37" s="86">
        <f>IF('男子複'!O42="","",'男子複'!O42)</f>
      </c>
      <c r="AO37" s="104">
        <f t="shared" si="3"/>
      </c>
      <c r="AP37" s="86">
        <f>IF(COUNTIF('女子複'!L42,"*Ａ*"),"WDA",IF(COUNTIF('女子複'!L42,"*Ｂ*"),"WDB",IF(COUNTIF('女子複'!L42,"*Ｃ*"),"WDC",IF(COUNTIF('女子複'!L42,"*30*"),"WD30",IF(COUNTIF('女子複'!L42,"*40*"),"WD40","")))))</f>
      </c>
      <c r="AQ37" s="86">
        <f>IF('女子複'!M42="","",'女子複'!M42)</f>
      </c>
      <c r="AR37" s="86">
        <f>IF('女子複'!N42="","",'女子複'!N42)</f>
      </c>
      <c r="AS37" s="106">
        <f>IF('女子複'!O42="","",'女子複'!O42)</f>
      </c>
      <c r="AT37" s="86">
        <f t="shared" si="4"/>
      </c>
      <c r="AU37" s="86">
        <f>IF(COUNTIF('混合複'!L42,"*一般*"),"XD",IF(COUNTIF('混合複'!L42,"*40歳*"),"XD40",IF(COUNTIF('混合複'!L42,"*50歳*"),"XD50","")))</f>
      </c>
      <c r="AV37" s="86">
        <f>IF('混合複'!M42="","",'混合複'!M42)</f>
      </c>
      <c r="AW37" s="86">
        <f>IF('混合複'!N42="","",'混合複'!N42)</f>
      </c>
      <c r="AX37" s="86">
        <f>IF('混合複'!O42="","",'混合複'!O42)</f>
      </c>
    </row>
    <row r="38" spans="1:50" ht="11.25">
      <c r="A38" s="104"/>
      <c r="Y38" s="105"/>
      <c r="Z38" s="86">
        <f t="shared" si="0"/>
      </c>
      <c r="AA38" s="86">
        <f>IF(COUNTIF('男子単'!L43,"*Ａ*"),"MSA",IF(COUNTIF('男子単'!L43,"*Ｂ*"),"MSB",IF(COUNTIF('男子単'!L43,"*Ｃ*"),"MSC","")))</f>
      </c>
      <c r="AB38" s="86">
        <f>IF('男子単'!M43="","",'男子単'!M43)</f>
      </c>
      <c r="AC38" s="86">
        <f>IF('男子単'!N43="","",'男子単'!N43)</f>
      </c>
      <c r="AD38" s="86">
        <f>IF('男子単'!O43="","",'男子単'!O43)</f>
      </c>
      <c r="AE38" s="104">
        <f t="shared" si="1"/>
      </c>
      <c r="AF38" s="86">
        <f>IF(COUNTIF('女子単'!L43,"*Ａ*"),"WSA",IF(COUNTIF('女子単'!L43,"*Ｂ*"),"WSB",IF(COUNTIF('女子単'!L43,"*Ｃ*"),"WSC","")))</f>
      </c>
      <c r="AG38" s="86">
        <f>IF('女子単'!M43="","",'女子単'!M43)</f>
      </c>
      <c r="AH38" s="86">
        <f>IF('女子単'!N43="","",'女子単'!N43)</f>
      </c>
      <c r="AI38" s="106">
        <f>IF('女子単'!O43="","",'女子単'!O43)</f>
      </c>
      <c r="AJ38" s="86">
        <f t="shared" si="2"/>
      </c>
      <c r="AK38" s="86">
        <f>IF(COUNTIF('男子複'!L43,"*Ａ*"),"MDA",IF(COUNTIF('男子複'!L43,"*Ｂ*"),"MDB",IF(COUNTIF('男子複'!L43,"*Ｃ*"),"MDC",IF(COUNTIF('男子複'!L43,"*40*"),"MD40",IF(COUNTIF('男子複'!L43,"*50*"),"MD50",IF(COUNTIF('男子複'!L43,"*60*"),"MD60",""))))))</f>
      </c>
      <c r="AL38" s="86">
        <f>IF('男子複'!M43="","",'男子複'!M43)</f>
      </c>
      <c r="AM38" s="86">
        <f>IF('男子複'!N43="","",'男子複'!N43)</f>
      </c>
      <c r="AN38" s="86">
        <f>IF('男子複'!O43="","",'男子複'!O43)</f>
      </c>
      <c r="AO38" s="104">
        <f t="shared" si="3"/>
      </c>
      <c r="AP38" s="86">
        <f>IF(COUNTIF('女子複'!L43,"*Ａ*"),"WDA",IF(COUNTIF('女子複'!L43,"*Ｂ*"),"WDB",IF(COUNTIF('女子複'!L43,"*Ｃ*"),"WDC",IF(COUNTIF('女子複'!L43,"*30*"),"WD30",IF(COUNTIF('女子複'!L43,"*40*"),"WD40","")))))</f>
      </c>
      <c r="AQ38" s="86">
        <f>IF('女子複'!M43="","",'女子複'!M43)</f>
      </c>
      <c r="AR38" s="86">
        <f>IF('女子複'!N43="","",'女子複'!N43)</f>
      </c>
      <c r="AS38" s="106">
        <f>IF('女子複'!O43="","",'女子複'!O43)</f>
      </c>
      <c r="AT38" s="86">
        <f t="shared" si="4"/>
      </c>
      <c r="AU38" s="86">
        <f>IF(COUNTIF('混合複'!L43,"*一般*"),"XD",IF(COUNTIF('混合複'!L43,"*40歳*"),"XD40",IF(COUNTIF('混合複'!L43,"*50歳*"),"XD50","")))</f>
      </c>
      <c r="AV38" s="86">
        <f>IF('混合複'!M43="","",'混合複'!M43)</f>
      </c>
      <c r="AW38" s="86">
        <f>IF('混合複'!N43="","",'混合複'!N43)</f>
      </c>
      <c r="AX38" s="86">
        <f>IF('混合複'!O43="","",'混合複'!O43)</f>
      </c>
    </row>
    <row r="39" spans="1:50" ht="11.25">
      <c r="A39" s="104"/>
      <c r="Y39" s="105"/>
      <c r="Z39" s="86">
        <f t="shared" si="0"/>
      </c>
      <c r="AA39" s="86">
        <f>IF(COUNTIF('男子単'!L44,"*Ａ*"),"MSA",IF(COUNTIF('男子単'!L44,"*Ｂ*"),"MSB",IF(COUNTIF('男子単'!L44,"*Ｃ*"),"MSC","")))</f>
      </c>
      <c r="AB39" s="86">
        <f>IF('男子単'!M44="","",'男子単'!M44)</f>
      </c>
      <c r="AC39" s="86">
        <f>IF('男子単'!N44="","",'男子単'!N44)</f>
      </c>
      <c r="AD39" s="86">
        <f>IF('男子単'!O44="","",'男子単'!O44)</f>
      </c>
      <c r="AE39" s="104">
        <f t="shared" si="1"/>
      </c>
      <c r="AF39" s="86">
        <f>IF(COUNTIF('女子単'!L44,"*Ａ*"),"WSA",IF(COUNTIF('女子単'!L44,"*Ｂ*"),"WSB",IF(COUNTIF('女子単'!L44,"*Ｃ*"),"WSC","")))</f>
      </c>
      <c r="AG39" s="86">
        <f>IF('女子単'!M44="","",'女子単'!M44)</f>
      </c>
      <c r="AH39" s="86">
        <f>IF('女子単'!N44="","",'女子単'!N44)</f>
      </c>
      <c r="AI39" s="106">
        <f>IF('女子単'!O44="","",'女子単'!O44)</f>
      </c>
      <c r="AJ39" s="86">
        <f t="shared" si="2"/>
      </c>
      <c r="AK39" s="86">
        <f>IF(COUNTIF('男子複'!L44,"*Ａ*"),"MDA",IF(COUNTIF('男子複'!L44,"*Ｂ*"),"MDB",IF(COUNTIF('男子複'!L44,"*Ｃ*"),"MDC",IF(COUNTIF('男子複'!L44,"*40*"),"MD40",IF(COUNTIF('男子複'!L44,"*50*"),"MD50",IF(COUNTIF('男子複'!L44,"*60*"),"MD60",""))))))</f>
      </c>
      <c r="AL39" s="86">
        <f>IF('男子複'!M44="","",'男子複'!M44)</f>
      </c>
      <c r="AM39" s="86">
        <f>IF('男子複'!N44="","",'男子複'!N44)</f>
      </c>
      <c r="AN39" s="86">
        <f>IF('男子複'!O44="","",'男子複'!O44)</f>
      </c>
      <c r="AO39" s="104">
        <f t="shared" si="3"/>
      </c>
      <c r="AP39" s="86">
        <f>IF(COUNTIF('女子複'!L44,"*Ａ*"),"WDA",IF(COUNTIF('女子複'!L44,"*Ｂ*"),"WDB",IF(COUNTIF('女子複'!L44,"*Ｃ*"),"WDC",IF(COUNTIF('女子複'!L44,"*30*"),"WD30",IF(COUNTIF('女子複'!L44,"*40*"),"WD40","")))))</f>
      </c>
      <c r="AQ39" s="86">
        <f>IF('女子複'!M44="","",'女子複'!M44)</f>
      </c>
      <c r="AR39" s="86">
        <f>IF('女子複'!N44="","",'女子複'!N44)</f>
      </c>
      <c r="AS39" s="106">
        <f>IF('女子複'!O44="","",'女子複'!O44)</f>
      </c>
      <c r="AT39" s="86">
        <f t="shared" si="4"/>
      </c>
      <c r="AU39" s="86">
        <f>IF(COUNTIF('混合複'!L44,"*一般*"),"XD",IF(COUNTIF('混合複'!L44,"*40歳*"),"XD40",IF(COUNTIF('混合複'!L44,"*50歳*"),"XD50","")))</f>
      </c>
      <c r="AV39" s="86">
        <f>IF('混合複'!M44="","",'混合複'!M44)</f>
      </c>
      <c r="AW39" s="86">
        <f>IF('混合複'!N44="","",'混合複'!N44)</f>
      </c>
      <c r="AX39" s="86">
        <f>IF('混合複'!O44="","",'混合複'!O44)</f>
      </c>
    </row>
    <row r="40" spans="1:50" ht="11.25">
      <c r="A40" s="104"/>
      <c r="Y40" s="105"/>
      <c r="Z40" s="86">
        <f t="shared" si="0"/>
      </c>
      <c r="AA40" s="86">
        <f>IF(COUNTIF('男子単'!L45,"*Ａ*"),"MSA",IF(COUNTIF('男子単'!L45,"*Ｂ*"),"MSB",IF(COUNTIF('男子単'!L45,"*Ｃ*"),"MSC","")))</f>
      </c>
      <c r="AB40" s="86">
        <f>IF('男子単'!M45="","",'男子単'!M45)</f>
      </c>
      <c r="AC40" s="86">
        <f>IF('男子単'!N45="","",'男子単'!N45)</f>
      </c>
      <c r="AD40" s="86">
        <f>IF('男子単'!O45="","",'男子単'!O45)</f>
      </c>
      <c r="AE40" s="104">
        <f t="shared" si="1"/>
      </c>
      <c r="AF40" s="86">
        <f>IF(COUNTIF('女子単'!L45,"*Ａ*"),"WSA",IF(COUNTIF('女子単'!L45,"*Ｂ*"),"WSB",IF(COUNTIF('女子単'!L45,"*Ｃ*"),"WSC","")))</f>
      </c>
      <c r="AG40" s="86">
        <f>IF('女子単'!M45="","",'女子単'!M45)</f>
      </c>
      <c r="AH40" s="86">
        <f>IF('女子単'!N45="","",'女子単'!N45)</f>
      </c>
      <c r="AI40" s="106">
        <f>IF('女子単'!O45="","",'女子単'!O45)</f>
      </c>
      <c r="AJ40" s="86">
        <f t="shared" si="2"/>
      </c>
      <c r="AK40" s="86">
        <f>IF(COUNTIF('男子複'!L45,"*Ａ*"),"MDA",IF(COUNTIF('男子複'!L45,"*Ｂ*"),"MDB",IF(COUNTIF('男子複'!L45,"*Ｃ*"),"MDC",IF(COUNTIF('男子複'!L45,"*40*"),"MD40",IF(COUNTIF('男子複'!L45,"*50*"),"MD50",IF(COUNTIF('男子複'!L45,"*60*"),"MD60",""))))))</f>
      </c>
      <c r="AL40" s="86">
        <f>IF('男子複'!M45="","",'男子複'!M45)</f>
      </c>
      <c r="AM40" s="86">
        <f>IF('男子複'!N45="","",'男子複'!N45)</f>
      </c>
      <c r="AN40" s="86">
        <f>IF('男子複'!O45="","",'男子複'!O45)</f>
      </c>
      <c r="AO40" s="104">
        <f t="shared" si="3"/>
      </c>
      <c r="AP40" s="86">
        <f>IF(COUNTIF('女子複'!L45,"*Ａ*"),"WDA",IF(COUNTIF('女子複'!L45,"*Ｂ*"),"WDB",IF(COUNTIF('女子複'!L45,"*Ｃ*"),"WDC",IF(COUNTIF('女子複'!L45,"*30*"),"WD30",IF(COUNTIF('女子複'!L45,"*40*"),"WD40","")))))</f>
      </c>
      <c r="AQ40" s="86">
        <f>IF('女子複'!M45="","",'女子複'!M45)</f>
      </c>
      <c r="AR40" s="86">
        <f>IF('女子複'!N45="","",'女子複'!N45)</f>
      </c>
      <c r="AS40" s="106">
        <f>IF('女子複'!O45="","",'女子複'!O45)</f>
      </c>
      <c r="AT40" s="86">
        <f t="shared" si="4"/>
      </c>
      <c r="AU40" s="86">
        <f>IF(COUNTIF('混合複'!L45,"*一般*"),"XD",IF(COUNTIF('混合複'!L45,"*40歳*"),"XD40",IF(COUNTIF('混合複'!L45,"*50歳*"),"XD50","")))</f>
      </c>
      <c r="AV40" s="86">
        <f>IF('混合複'!M45="","",'混合複'!M45)</f>
      </c>
      <c r="AW40" s="86">
        <f>IF('混合複'!N45="","",'混合複'!N45)</f>
      </c>
      <c r="AX40" s="86">
        <f>IF('混合複'!O45="","",'混合複'!O45)</f>
      </c>
    </row>
    <row r="41" spans="1:50" ht="11.25">
      <c r="A41" s="104"/>
      <c r="Y41" s="105"/>
      <c r="Z41" s="86">
        <f t="shared" si="0"/>
      </c>
      <c r="AA41" s="86">
        <f>IF(COUNTIF('男子単'!L46,"*Ａ*"),"MSA",IF(COUNTIF('男子単'!L46,"*Ｂ*"),"MSB",IF(COUNTIF('男子単'!L46,"*Ｃ*"),"MSC","")))</f>
      </c>
      <c r="AB41" s="86">
        <f>IF('男子単'!M46="","",'男子単'!M46)</f>
      </c>
      <c r="AC41" s="86">
        <f>IF('男子単'!N46="","",'男子単'!N46)</f>
      </c>
      <c r="AD41" s="86">
        <f>IF('男子単'!O46="","",'男子単'!O46)</f>
      </c>
      <c r="AE41" s="104">
        <f t="shared" si="1"/>
      </c>
      <c r="AF41" s="86">
        <f>IF(COUNTIF('女子単'!L46,"*Ａ*"),"WSA",IF(COUNTIF('女子単'!L46,"*Ｂ*"),"WSB",IF(COUNTIF('女子単'!L46,"*Ｃ*"),"WSC","")))</f>
      </c>
      <c r="AG41" s="86">
        <f>IF('女子単'!M46="","",'女子単'!M46)</f>
      </c>
      <c r="AH41" s="86">
        <f>IF('女子単'!N46="","",'女子単'!N46)</f>
      </c>
      <c r="AI41" s="106">
        <f>IF('女子単'!O46="","",'女子単'!O46)</f>
      </c>
      <c r="AJ41" s="86">
        <f t="shared" si="2"/>
      </c>
      <c r="AK41" s="86">
        <f>IF(COUNTIF('男子複'!L46,"*Ａ*"),"MDA",IF(COUNTIF('男子複'!L46,"*Ｂ*"),"MDB",IF(COUNTIF('男子複'!L46,"*Ｃ*"),"MDC",IF(COUNTIF('男子複'!L46,"*40*"),"MD40",IF(COUNTIF('男子複'!L46,"*50*"),"MD50",IF(COUNTIF('男子複'!L46,"*60*"),"MD60",""))))))</f>
      </c>
      <c r="AL41" s="86">
        <f>IF('男子複'!M46="","",'男子複'!M46)</f>
      </c>
      <c r="AM41" s="86">
        <f>IF('男子複'!N46="","",'男子複'!N46)</f>
      </c>
      <c r="AN41" s="86">
        <f>IF('男子複'!O46="","",'男子複'!O46)</f>
      </c>
      <c r="AO41" s="104">
        <f t="shared" si="3"/>
      </c>
      <c r="AP41" s="86">
        <f>IF(COUNTIF('女子複'!L46,"*Ａ*"),"WDA",IF(COUNTIF('女子複'!L46,"*Ｂ*"),"WDB",IF(COUNTIF('女子複'!L46,"*Ｃ*"),"WDC",IF(COUNTIF('女子複'!L46,"*30*"),"WD30",IF(COUNTIF('女子複'!L46,"*40*"),"WD40","")))))</f>
      </c>
      <c r="AQ41" s="86">
        <f>IF('女子複'!M46="","",'女子複'!M46)</f>
      </c>
      <c r="AR41" s="86">
        <f>IF('女子複'!N46="","",'女子複'!N46)</f>
      </c>
      <c r="AS41" s="106">
        <f>IF('女子複'!O46="","",'女子複'!O46)</f>
      </c>
      <c r="AT41" s="86">
        <f t="shared" si="4"/>
      </c>
      <c r="AU41" s="86">
        <f>IF(COUNTIF('混合複'!L46,"*一般*"),"XD",IF(COUNTIF('混合複'!L46,"*40歳*"),"XD40",IF(COUNTIF('混合複'!L46,"*50歳*"),"XD50","")))</f>
      </c>
      <c r="AV41" s="86">
        <f>IF('混合複'!M46="","",'混合複'!M46)</f>
      </c>
      <c r="AW41" s="86">
        <f>IF('混合複'!N46="","",'混合複'!N46)</f>
      </c>
      <c r="AX41" s="86">
        <f>IF('混合複'!O46="","",'混合複'!O46)</f>
      </c>
    </row>
    <row r="42" spans="1:50" ht="11.25">
      <c r="A42" s="104"/>
      <c r="Y42" s="105"/>
      <c r="Z42" s="86">
        <f t="shared" si="0"/>
      </c>
      <c r="AA42" s="86">
        <f>IF(COUNTIF('男子単'!L47,"*Ａ*"),"MSA",IF(COUNTIF('男子単'!L47,"*Ｂ*"),"MSB",IF(COUNTIF('男子単'!L47,"*Ｃ*"),"MSC","")))</f>
      </c>
      <c r="AB42" s="86">
        <f>IF('男子単'!M47="","",'男子単'!M47)</f>
      </c>
      <c r="AC42" s="86">
        <f>IF('男子単'!N47="","",'男子単'!N47)</f>
      </c>
      <c r="AD42" s="86">
        <f>IF('男子単'!O47="","",'男子単'!O47)</f>
      </c>
      <c r="AE42" s="104">
        <f t="shared" si="1"/>
      </c>
      <c r="AF42" s="86">
        <f>IF(COUNTIF('女子単'!L47,"*Ａ*"),"WSA",IF(COUNTIF('女子単'!L47,"*Ｂ*"),"WSB",IF(COUNTIF('女子単'!L47,"*Ｃ*"),"WSC","")))</f>
      </c>
      <c r="AG42" s="86">
        <f>IF('女子単'!M47="","",'女子単'!M47)</f>
      </c>
      <c r="AH42" s="86">
        <f>IF('女子単'!N47="","",'女子単'!N47)</f>
      </c>
      <c r="AI42" s="106">
        <f>IF('女子単'!O47="","",'女子単'!O47)</f>
      </c>
      <c r="AJ42" s="86">
        <f t="shared" si="2"/>
      </c>
      <c r="AK42" s="86">
        <f>IF(COUNTIF('男子複'!L47,"*Ａ*"),"MDA",IF(COUNTIF('男子複'!L47,"*Ｂ*"),"MDB",IF(COUNTIF('男子複'!L47,"*Ｃ*"),"MDC",IF(COUNTIF('男子複'!L47,"*40*"),"MD40",IF(COUNTIF('男子複'!L47,"*50*"),"MD50",IF(COUNTIF('男子複'!L47,"*60*"),"MD60",""))))))</f>
      </c>
      <c r="AL42" s="86">
        <f>IF('男子複'!M47="","",'男子複'!M47)</f>
      </c>
      <c r="AM42" s="86">
        <f>IF('男子複'!N47="","",'男子複'!N47)</f>
      </c>
      <c r="AN42" s="86">
        <f>IF('男子複'!O47="","",'男子複'!O47)</f>
      </c>
      <c r="AO42" s="104">
        <f t="shared" si="3"/>
      </c>
      <c r="AP42" s="86">
        <f>IF(COUNTIF('女子複'!L47,"*Ａ*"),"WDA",IF(COUNTIF('女子複'!L47,"*Ｂ*"),"WDB",IF(COUNTIF('女子複'!L47,"*Ｃ*"),"WDC",IF(COUNTIF('女子複'!L47,"*30*"),"WD30",IF(COUNTIF('女子複'!L47,"*40*"),"WD40","")))))</f>
      </c>
      <c r="AQ42" s="86">
        <f>IF('女子複'!M47="","",'女子複'!M47)</f>
      </c>
      <c r="AR42" s="86">
        <f>IF('女子複'!N47="","",'女子複'!N47)</f>
      </c>
      <c r="AS42" s="106">
        <f>IF('女子複'!O47="","",'女子複'!O47)</f>
      </c>
      <c r="AT42" s="86">
        <f t="shared" si="4"/>
      </c>
      <c r="AU42" s="86">
        <f>IF(COUNTIF('混合複'!L47,"*一般*"),"XD",IF(COUNTIF('混合複'!L47,"*40歳*"),"XD40",IF(COUNTIF('混合複'!L47,"*50歳*"),"XD50","")))</f>
      </c>
      <c r="AV42" s="86">
        <f>IF('混合複'!M47="","",'混合複'!M47)</f>
      </c>
      <c r="AW42" s="86">
        <f>IF('混合複'!N47="","",'混合複'!N47)</f>
      </c>
      <c r="AX42" s="86">
        <f>IF('混合複'!O47="","",'混合複'!O47)</f>
      </c>
    </row>
    <row r="43" spans="1:50" ht="11.25">
      <c r="A43" s="104"/>
      <c r="Y43" s="105"/>
      <c r="Z43" s="86">
        <f t="shared" si="0"/>
      </c>
      <c r="AA43" s="86">
        <f>IF(COUNTIF('男子単'!L48,"*Ａ*"),"MSA",IF(COUNTIF('男子単'!L48,"*Ｂ*"),"MSB",IF(COUNTIF('男子単'!L48,"*Ｃ*"),"MSC","")))</f>
      </c>
      <c r="AB43" s="86">
        <f>IF('男子単'!M48="","",'男子単'!M48)</f>
      </c>
      <c r="AC43" s="86">
        <f>IF('男子単'!N48="","",'男子単'!N48)</f>
      </c>
      <c r="AD43" s="86">
        <f>IF('男子単'!O48="","",'男子単'!O48)</f>
      </c>
      <c r="AE43" s="104">
        <f t="shared" si="1"/>
      </c>
      <c r="AF43" s="86">
        <f>IF(COUNTIF('女子単'!L48,"*Ａ*"),"WSA",IF(COUNTIF('女子単'!L48,"*Ｂ*"),"WSB",IF(COUNTIF('女子単'!L48,"*Ｃ*"),"WSC","")))</f>
      </c>
      <c r="AG43" s="86">
        <f>IF('女子単'!M48="","",'女子単'!M48)</f>
      </c>
      <c r="AH43" s="86">
        <f>IF('女子単'!N48="","",'女子単'!N48)</f>
      </c>
      <c r="AI43" s="106">
        <f>IF('女子単'!O48="","",'女子単'!O48)</f>
      </c>
      <c r="AJ43" s="86">
        <f t="shared" si="2"/>
      </c>
      <c r="AK43" s="86">
        <f>IF(COUNTIF('男子複'!L48,"*Ａ*"),"MDA",IF(COUNTIF('男子複'!L48,"*Ｂ*"),"MDB",IF(COUNTIF('男子複'!L48,"*Ｃ*"),"MDC",IF(COUNTIF('男子複'!L48,"*40*"),"MD40",IF(COUNTIF('男子複'!L48,"*50*"),"MD50",IF(COUNTIF('男子複'!L48,"*60*"),"MD60",""))))))</f>
      </c>
      <c r="AL43" s="86">
        <f>IF('男子複'!M48="","",'男子複'!M48)</f>
      </c>
      <c r="AM43" s="86">
        <f>IF('男子複'!N48="","",'男子複'!N48)</f>
      </c>
      <c r="AN43" s="86">
        <f>IF('男子複'!O48="","",'男子複'!O48)</f>
      </c>
      <c r="AO43" s="104">
        <f t="shared" si="3"/>
      </c>
      <c r="AP43" s="86">
        <f>IF(COUNTIF('女子複'!L48,"*Ａ*"),"WDA",IF(COUNTIF('女子複'!L48,"*Ｂ*"),"WDB",IF(COUNTIF('女子複'!L48,"*Ｃ*"),"WDC",IF(COUNTIF('女子複'!L48,"*30*"),"WD30",IF(COUNTIF('女子複'!L48,"*40*"),"WD40","")))))</f>
      </c>
      <c r="AQ43" s="86">
        <f>IF('女子複'!M48="","",'女子複'!M48)</f>
      </c>
      <c r="AR43" s="86">
        <f>IF('女子複'!N48="","",'女子複'!N48)</f>
      </c>
      <c r="AS43" s="106">
        <f>IF('女子複'!O48="","",'女子複'!O48)</f>
      </c>
      <c r="AT43" s="86">
        <f t="shared" si="4"/>
      </c>
      <c r="AU43" s="86">
        <f>IF(COUNTIF('混合複'!L48,"*一般*"),"XD",IF(COUNTIF('混合複'!L48,"*40歳*"),"XD40",IF(COUNTIF('混合複'!L48,"*50歳*"),"XD50","")))</f>
      </c>
      <c r="AV43" s="86">
        <f>IF('混合複'!M48="","",'混合複'!M48)</f>
      </c>
      <c r="AW43" s="86">
        <f>IF('混合複'!N48="","",'混合複'!N48)</f>
      </c>
      <c r="AX43" s="86">
        <f>IF('混合複'!O48="","",'混合複'!O48)</f>
      </c>
    </row>
    <row r="44" spans="1:50" ht="11.25">
      <c r="A44" s="104"/>
      <c r="Y44" s="105"/>
      <c r="Z44" s="86">
        <f t="shared" si="0"/>
      </c>
      <c r="AA44" s="86">
        <f>IF(COUNTIF('男子単'!L49,"*Ａ*"),"MSA",IF(COUNTIF('男子単'!L49,"*Ｂ*"),"MSB",IF(COUNTIF('男子単'!L49,"*Ｃ*"),"MSC","")))</f>
      </c>
      <c r="AB44" s="86">
        <f>IF('男子単'!M49="","",'男子単'!M49)</f>
      </c>
      <c r="AC44" s="86">
        <f>IF('男子単'!N49="","",'男子単'!N49)</f>
      </c>
      <c r="AD44" s="86">
        <f>IF('男子単'!O49="","",'男子単'!O49)</f>
      </c>
      <c r="AE44" s="104">
        <f t="shared" si="1"/>
      </c>
      <c r="AF44" s="86">
        <f>IF(COUNTIF('女子単'!L49,"*Ａ*"),"WSA",IF(COUNTIF('女子単'!L49,"*Ｂ*"),"WSB",IF(COUNTIF('女子単'!L49,"*Ｃ*"),"WSC","")))</f>
      </c>
      <c r="AG44" s="86">
        <f>IF('女子単'!M49="","",'女子単'!M49)</f>
      </c>
      <c r="AH44" s="86">
        <f>IF('女子単'!N49="","",'女子単'!N49)</f>
      </c>
      <c r="AI44" s="106">
        <f>IF('女子単'!O49="","",'女子単'!O49)</f>
      </c>
      <c r="AJ44" s="86">
        <f t="shared" si="2"/>
      </c>
      <c r="AK44" s="86">
        <f>IF(COUNTIF('男子複'!L49,"*Ａ*"),"MDA",IF(COUNTIF('男子複'!L49,"*Ｂ*"),"MDB",IF(COUNTIF('男子複'!L49,"*Ｃ*"),"MDC",IF(COUNTIF('男子複'!L49,"*40*"),"MD40",IF(COUNTIF('男子複'!L49,"*50*"),"MD50",IF(COUNTIF('男子複'!L49,"*60*"),"MD60",""))))))</f>
      </c>
      <c r="AL44" s="86">
        <f>IF('男子複'!M49="","",'男子複'!M49)</f>
      </c>
      <c r="AM44" s="86">
        <f>IF('男子複'!N49="","",'男子複'!N49)</f>
      </c>
      <c r="AN44" s="86">
        <f>IF('男子複'!O49="","",'男子複'!O49)</f>
      </c>
      <c r="AO44" s="104">
        <f t="shared" si="3"/>
      </c>
      <c r="AP44" s="86">
        <f>IF(COUNTIF('女子複'!L49,"*Ａ*"),"WDA",IF(COUNTIF('女子複'!L49,"*Ｂ*"),"WDB",IF(COUNTIF('女子複'!L49,"*Ｃ*"),"WDC",IF(COUNTIF('女子複'!L49,"*30*"),"WD30",IF(COUNTIF('女子複'!L49,"*40*"),"WD40","")))))</f>
      </c>
      <c r="AQ44" s="86">
        <f>IF('女子複'!M49="","",'女子複'!M49)</f>
      </c>
      <c r="AR44" s="86">
        <f>IF('女子複'!N49="","",'女子複'!N49)</f>
      </c>
      <c r="AS44" s="106">
        <f>IF('女子複'!O49="","",'女子複'!O49)</f>
      </c>
      <c r="AT44" s="86">
        <f t="shared" si="4"/>
      </c>
      <c r="AU44" s="86">
        <f>IF(COUNTIF('混合複'!L49,"*一般*"),"XD",IF(COUNTIF('混合複'!L49,"*40歳*"),"XD40",IF(COUNTIF('混合複'!L49,"*50歳*"),"XD50","")))</f>
      </c>
      <c r="AV44" s="86">
        <f>IF('混合複'!M49="","",'混合複'!M49)</f>
      </c>
      <c r="AW44" s="86">
        <f>IF('混合複'!N49="","",'混合複'!N49)</f>
      </c>
      <c r="AX44" s="86">
        <f>IF('混合複'!O49="","",'混合複'!O49)</f>
      </c>
    </row>
    <row r="45" spans="1:50" ht="11.25">
      <c r="A45" s="104"/>
      <c r="Y45" s="105"/>
      <c r="Z45" s="86">
        <f t="shared" si="0"/>
      </c>
      <c r="AA45" s="86">
        <f>IF(COUNTIF('男子単'!L50,"*Ａ*"),"MSA",IF(COUNTIF('男子単'!L50,"*Ｂ*"),"MSB",IF(COUNTIF('男子単'!L50,"*Ｃ*"),"MSC","")))</f>
      </c>
      <c r="AB45" s="86">
        <f>IF('男子単'!M50="","",'男子単'!M50)</f>
      </c>
      <c r="AC45" s="86">
        <f>IF('男子単'!N50="","",'男子単'!N50)</f>
      </c>
      <c r="AD45" s="86">
        <f>IF('男子単'!O50="","",'男子単'!O50)</f>
      </c>
      <c r="AE45" s="104">
        <f t="shared" si="1"/>
      </c>
      <c r="AF45" s="86">
        <f>IF(COUNTIF('女子単'!L50,"*Ａ*"),"WSA",IF(COUNTIF('女子単'!L50,"*Ｂ*"),"WSB",IF(COUNTIF('女子単'!L50,"*Ｃ*"),"WSC","")))</f>
      </c>
      <c r="AG45" s="86">
        <f>IF('女子単'!M50="","",'女子単'!M50)</f>
      </c>
      <c r="AH45" s="86">
        <f>IF('女子単'!N50="","",'女子単'!N50)</f>
      </c>
      <c r="AI45" s="106">
        <f>IF('女子単'!O50="","",'女子単'!O50)</f>
      </c>
      <c r="AJ45" s="86">
        <f t="shared" si="2"/>
      </c>
      <c r="AK45" s="86">
        <f>IF(COUNTIF('男子複'!L50,"*Ａ*"),"MDA",IF(COUNTIF('男子複'!L50,"*Ｂ*"),"MDB",IF(COUNTIF('男子複'!L50,"*Ｃ*"),"MDC",IF(COUNTIF('男子複'!L50,"*40*"),"MD40",IF(COUNTIF('男子複'!L50,"*50*"),"MD50",IF(COUNTIF('男子複'!L50,"*60*"),"MD60",""))))))</f>
      </c>
      <c r="AL45" s="86">
        <f>IF('男子複'!M50="","",'男子複'!M50)</f>
      </c>
      <c r="AM45" s="86">
        <f>IF('男子複'!N50="","",'男子複'!N50)</f>
      </c>
      <c r="AN45" s="86">
        <f>IF('男子複'!O50="","",'男子複'!O50)</f>
      </c>
      <c r="AO45" s="104">
        <f t="shared" si="3"/>
      </c>
      <c r="AP45" s="86">
        <f>IF(COUNTIF('女子複'!L50,"*Ａ*"),"WDA",IF(COUNTIF('女子複'!L50,"*Ｂ*"),"WDB",IF(COUNTIF('女子複'!L50,"*Ｃ*"),"WDC",IF(COUNTIF('女子複'!L50,"*30*"),"WD30",IF(COUNTIF('女子複'!L50,"*40*"),"WD40","")))))</f>
      </c>
      <c r="AQ45" s="86">
        <f>IF('女子複'!M50="","",'女子複'!M50)</f>
      </c>
      <c r="AR45" s="86">
        <f>IF('女子複'!N50="","",'女子複'!N50)</f>
      </c>
      <c r="AS45" s="106">
        <f>IF('女子複'!O50="","",'女子複'!O50)</f>
      </c>
      <c r="AT45" s="86">
        <f t="shared" si="4"/>
      </c>
      <c r="AU45" s="86">
        <f>IF(COUNTIF('混合複'!L50,"*一般*"),"XD",IF(COUNTIF('混合複'!L50,"*40歳*"),"XD40",IF(COUNTIF('混合複'!L50,"*50歳*"),"XD50","")))</f>
      </c>
      <c r="AV45" s="86">
        <f>IF('混合複'!M50="","",'混合複'!M50)</f>
      </c>
      <c r="AW45" s="86">
        <f>IF('混合複'!N50="","",'混合複'!N50)</f>
      </c>
      <c r="AX45" s="86">
        <f>IF('混合複'!O50="","",'混合複'!O50)</f>
      </c>
    </row>
    <row r="46" spans="1:50" ht="11.25">
      <c r="A46" s="104"/>
      <c r="Y46" s="105"/>
      <c r="Z46" s="86">
        <f t="shared" si="0"/>
      </c>
      <c r="AA46" s="86">
        <f>IF(COUNTIF('男子単'!L51,"*Ａ*"),"MSA",IF(COUNTIF('男子単'!L51,"*Ｂ*"),"MSB",IF(COUNTIF('男子単'!L51,"*Ｃ*"),"MSC","")))</f>
      </c>
      <c r="AB46" s="86">
        <f>IF('男子単'!M51="","",'男子単'!M51)</f>
      </c>
      <c r="AC46" s="86">
        <f>IF('男子単'!N51="","",'男子単'!N51)</f>
      </c>
      <c r="AD46" s="86">
        <f>IF('男子単'!O51="","",'男子単'!O51)</f>
      </c>
      <c r="AE46" s="104">
        <f t="shared" si="1"/>
      </c>
      <c r="AF46" s="86">
        <f>IF(COUNTIF('女子単'!L51,"*Ａ*"),"WSA",IF(COUNTIF('女子単'!L51,"*Ｂ*"),"WSB",IF(COUNTIF('女子単'!L51,"*Ｃ*"),"WSC","")))</f>
      </c>
      <c r="AG46" s="86">
        <f>IF('女子単'!M51="","",'女子単'!M51)</f>
      </c>
      <c r="AH46" s="86">
        <f>IF('女子単'!N51="","",'女子単'!N51)</f>
      </c>
      <c r="AI46" s="106">
        <f>IF('女子単'!O51="","",'女子単'!O51)</f>
      </c>
      <c r="AJ46" s="86">
        <f t="shared" si="2"/>
      </c>
      <c r="AK46" s="86">
        <f>IF(COUNTIF('男子複'!L51,"*Ａ*"),"MDA",IF(COUNTIF('男子複'!L51,"*Ｂ*"),"MDB",IF(COUNTIF('男子複'!L51,"*Ｃ*"),"MDC",IF(COUNTIF('男子複'!L51,"*40*"),"MD40",IF(COUNTIF('男子複'!L51,"*50*"),"MD50",IF(COUNTIF('男子複'!L51,"*60*"),"MD60",""))))))</f>
      </c>
      <c r="AL46" s="86">
        <f>IF('男子複'!M51="","",'男子複'!M51)</f>
      </c>
      <c r="AM46" s="86">
        <f>IF('男子複'!N51="","",'男子複'!N51)</f>
      </c>
      <c r="AN46" s="86">
        <f>IF('男子複'!O51="","",'男子複'!O51)</f>
      </c>
      <c r="AO46" s="104">
        <f t="shared" si="3"/>
      </c>
      <c r="AP46" s="86">
        <f>IF(COUNTIF('女子複'!L51,"*Ａ*"),"WDA",IF(COUNTIF('女子複'!L51,"*Ｂ*"),"WDB",IF(COUNTIF('女子複'!L51,"*Ｃ*"),"WDC",IF(COUNTIF('女子複'!L51,"*30*"),"WD30",IF(COUNTIF('女子複'!L51,"*40*"),"WD40","")))))</f>
      </c>
      <c r="AQ46" s="86">
        <f>IF('女子複'!M51="","",'女子複'!M51)</f>
      </c>
      <c r="AR46" s="86">
        <f>IF('女子複'!N51="","",'女子複'!N51)</f>
      </c>
      <c r="AS46" s="106">
        <f>IF('女子複'!O51="","",'女子複'!O51)</f>
      </c>
      <c r="AT46" s="86">
        <f t="shared" si="4"/>
      </c>
      <c r="AU46" s="86">
        <f>IF(COUNTIF('混合複'!L51,"*一般*"),"XD",IF(COUNTIF('混合複'!L51,"*40歳*"),"XD40",IF(COUNTIF('混合複'!L51,"*50歳*"),"XD50","")))</f>
      </c>
      <c r="AV46" s="86">
        <f>IF('混合複'!M51="","",'混合複'!M51)</f>
      </c>
      <c r="AW46" s="86">
        <f>IF('混合複'!N51="","",'混合複'!N51)</f>
      </c>
      <c r="AX46" s="86">
        <f>IF('混合複'!O51="","",'混合複'!O51)</f>
      </c>
    </row>
    <row r="47" spans="1:50" ht="11.25">
      <c r="A47" s="104"/>
      <c r="Y47" s="105"/>
      <c r="Z47" s="86">
        <f t="shared" si="0"/>
      </c>
      <c r="AA47" s="86">
        <f>IF(COUNTIF('男子単'!L52,"*Ａ*"),"MSA",IF(COUNTIF('男子単'!L52,"*Ｂ*"),"MSB",IF(COUNTIF('男子単'!L52,"*Ｃ*"),"MSC","")))</f>
      </c>
      <c r="AB47" s="86">
        <f>IF('男子単'!M52="","",'男子単'!M52)</f>
      </c>
      <c r="AC47" s="86">
        <f>IF('男子単'!N52="","",'男子単'!N52)</f>
      </c>
      <c r="AD47" s="86">
        <f>IF('男子単'!O52="","",'男子単'!O52)</f>
      </c>
      <c r="AE47" s="104">
        <f t="shared" si="1"/>
      </c>
      <c r="AF47" s="86">
        <f>IF(COUNTIF('女子単'!L52,"*Ａ*"),"WSA",IF(COUNTIF('女子単'!L52,"*Ｂ*"),"WSB",IF(COUNTIF('女子単'!L52,"*Ｃ*"),"WSC","")))</f>
      </c>
      <c r="AG47" s="86">
        <f>IF('女子単'!M52="","",'女子単'!M52)</f>
      </c>
      <c r="AH47" s="86">
        <f>IF('女子単'!N52="","",'女子単'!N52)</f>
      </c>
      <c r="AI47" s="106">
        <f>IF('女子単'!O52="","",'女子単'!O52)</f>
      </c>
      <c r="AJ47" s="86">
        <f t="shared" si="2"/>
      </c>
      <c r="AK47" s="86">
        <f>IF(COUNTIF('男子複'!L52,"*Ａ*"),"MDA",IF(COUNTIF('男子複'!L52,"*Ｂ*"),"MDB",IF(COUNTIF('男子複'!L52,"*Ｃ*"),"MDC",IF(COUNTIF('男子複'!L52,"*40*"),"MD40",IF(COUNTIF('男子複'!L52,"*50*"),"MD50",IF(COUNTIF('男子複'!L52,"*60*"),"MD60",""))))))</f>
      </c>
      <c r="AL47" s="86">
        <f>IF('男子複'!M52="","",'男子複'!M52)</f>
      </c>
      <c r="AM47" s="86">
        <f>IF('男子複'!N52="","",'男子複'!N52)</f>
      </c>
      <c r="AN47" s="86">
        <f>IF('男子複'!O52="","",'男子複'!O52)</f>
      </c>
      <c r="AO47" s="104">
        <f t="shared" si="3"/>
      </c>
      <c r="AP47" s="86">
        <f>IF(COUNTIF('女子複'!L52,"*Ａ*"),"WDA",IF(COUNTIF('女子複'!L52,"*Ｂ*"),"WDB",IF(COUNTIF('女子複'!L52,"*Ｃ*"),"WDC",IF(COUNTIF('女子複'!L52,"*30*"),"WD30",IF(COUNTIF('女子複'!L52,"*40*"),"WD40","")))))</f>
      </c>
      <c r="AQ47" s="86">
        <f>IF('女子複'!M52="","",'女子複'!M52)</f>
      </c>
      <c r="AR47" s="86">
        <f>IF('女子複'!N52="","",'女子複'!N52)</f>
      </c>
      <c r="AS47" s="106">
        <f>IF('女子複'!O52="","",'女子複'!O52)</f>
      </c>
      <c r="AT47" s="86">
        <f t="shared" si="4"/>
      </c>
      <c r="AU47" s="86">
        <f>IF(COUNTIF('混合複'!L52,"*一般*"),"XD",IF(COUNTIF('混合複'!L52,"*40歳*"),"XD40",IF(COUNTIF('混合複'!L52,"*50歳*"),"XD50","")))</f>
      </c>
      <c r="AV47" s="86">
        <f>IF('混合複'!M52="","",'混合複'!M52)</f>
      </c>
      <c r="AW47" s="86">
        <f>IF('混合複'!N52="","",'混合複'!N52)</f>
      </c>
      <c r="AX47" s="86">
        <f>IF('混合複'!O52="","",'混合複'!O52)</f>
      </c>
    </row>
    <row r="48" spans="1:50" ht="11.25">
      <c r="A48" s="104"/>
      <c r="Y48" s="105"/>
      <c r="Z48" s="86">
        <f t="shared" si="0"/>
      </c>
      <c r="AA48" s="86">
        <f>IF(COUNTIF('男子単'!L53,"*Ａ*"),"MSA",IF(COUNTIF('男子単'!L53,"*Ｂ*"),"MSB",IF(COUNTIF('男子単'!L53,"*Ｃ*"),"MSC","")))</f>
      </c>
      <c r="AB48" s="86">
        <f>IF('男子単'!M53="","",'男子単'!M53)</f>
      </c>
      <c r="AC48" s="86">
        <f>IF('男子単'!N53="","",'男子単'!N53)</f>
      </c>
      <c r="AD48" s="86">
        <f>IF('男子単'!O53="","",'男子単'!O53)</f>
      </c>
      <c r="AE48" s="104">
        <f t="shared" si="1"/>
      </c>
      <c r="AF48" s="86">
        <f>IF(COUNTIF('女子単'!L53,"*Ａ*"),"WSA",IF(COUNTIF('女子単'!L53,"*Ｂ*"),"WSB",IF(COUNTIF('女子単'!L53,"*Ｃ*"),"WSC","")))</f>
      </c>
      <c r="AG48" s="86">
        <f>IF('女子単'!M53="","",'女子単'!M53)</f>
      </c>
      <c r="AH48" s="86">
        <f>IF('女子単'!N53="","",'女子単'!N53)</f>
      </c>
      <c r="AI48" s="106">
        <f>IF('女子単'!O53="","",'女子単'!O53)</f>
      </c>
      <c r="AJ48" s="86">
        <f t="shared" si="2"/>
      </c>
      <c r="AK48" s="86">
        <f>IF(COUNTIF('男子複'!L53,"*Ａ*"),"MDA",IF(COUNTIF('男子複'!L53,"*Ｂ*"),"MDB",IF(COUNTIF('男子複'!L53,"*Ｃ*"),"MDC",IF(COUNTIF('男子複'!L53,"*40*"),"MD40",IF(COUNTIF('男子複'!L53,"*50*"),"MD50",IF(COUNTIF('男子複'!L53,"*60*"),"MD60",""))))))</f>
      </c>
      <c r="AL48" s="86">
        <f>IF('男子複'!M53="","",'男子複'!M53)</f>
      </c>
      <c r="AM48" s="86">
        <f>IF('男子複'!N53="","",'男子複'!N53)</f>
      </c>
      <c r="AN48" s="86">
        <f>IF('男子複'!O53="","",'男子複'!O53)</f>
      </c>
      <c r="AO48" s="104">
        <f t="shared" si="3"/>
      </c>
      <c r="AP48" s="86">
        <f>IF(COUNTIF('女子複'!L53,"*Ａ*"),"WDA",IF(COUNTIF('女子複'!L53,"*Ｂ*"),"WDB",IF(COUNTIF('女子複'!L53,"*Ｃ*"),"WDC",IF(COUNTIF('女子複'!L53,"*30*"),"WD30",IF(COUNTIF('女子複'!L53,"*40*"),"WD40","")))))</f>
      </c>
      <c r="AQ48" s="86">
        <f>IF('女子複'!M53="","",'女子複'!M53)</f>
      </c>
      <c r="AR48" s="86">
        <f>IF('女子複'!N53="","",'女子複'!N53)</f>
      </c>
      <c r="AS48" s="106">
        <f>IF('女子複'!O53="","",'女子複'!O53)</f>
      </c>
      <c r="AT48" s="86">
        <f t="shared" si="4"/>
      </c>
      <c r="AU48" s="86">
        <f>IF(COUNTIF('混合複'!L53,"*一般*"),"XD",IF(COUNTIF('混合複'!L53,"*40歳*"),"XD40",IF(COUNTIF('混合複'!L53,"*50歳*"),"XD50","")))</f>
      </c>
      <c r="AV48" s="86">
        <f>IF('混合複'!M53="","",'混合複'!M53)</f>
      </c>
      <c r="AW48" s="86">
        <f>IF('混合複'!N53="","",'混合複'!N53)</f>
      </c>
      <c r="AX48" s="86">
        <f>IF('混合複'!O53="","",'混合複'!O53)</f>
      </c>
    </row>
    <row r="49" spans="1:50" ht="11.25">
      <c r="A49" s="104"/>
      <c r="Y49" s="105"/>
      <c r="Z49" s="86">
        <f t="shared" si="0"/>
      </c>
      <c r="AA49" s="86">
        <f>IF(COUNTIF('男子単'!L54,"*Ａ*"),"MSA",IF(COUNTIF('男子単'!L54,"*Ｂ*"),"MSB",IF(COUNTIF('男子単'!L54,"*Ｃ*"),"MSC","")))</f>
      </c>
      <c r="AB49" s="86">
        <f>IF('男子単'!M54="","",'男子単'!M54)</f>
      </c>
      <c r="AC49" s="86">
        <f>IF('男子単'!N54="","",'男子単'!N54)</f>
      </c>
      <c r="AD49" s="86">
        <f>IF('男子単'!O54="","",'男子単'!O54)</f>
      </c>
      <c r="AE49" s="104">
        <f t="shared" si="1"/>
      </c>
      <c r="AF49" s="86">
        <f>IF(COUNTIF('女子単'!L54,"*Ａ*"),"WSA",IF(COUNTIF('女子単'!L54,"*Ｂ*"),"WSB",IF(COUNTIF('女子単'!L54,"*Ｃ*"),"WSC","")))</f>
      </c>
      <c r="AG49" s="86">
        <f>IF('女子単'!M54="","",'女子単'!M54)</f>
      </c>
      <c r="AH49" s="86">
        <f>IF('女子単'!N54="","",'女子単'!N54)</f>
      </c>
      <c r="AI49" s="106">
        <f>IF('女子単'!O54="","",'女子単'!O54)</f>
      </c>
      <c r="AJ49" s="86">
        <f t="shared" si="2"/>
      </c>
      <c r="AK49" s="86">
        <f>IF(COUNTIF('男子複'!L54,"*Ａ*"),"MDA",IF(COUNTIF('男子複'!L54,"*Ｂ*"),"MDB",IF(COUNTIF('男子複'!L54,"*Ｃ*"),"MDC",IF(COUNTIF('男子複'!L54,"*40*"),"MD40",IF(COUNTIF('男子複'!L54,"*50*"),"MD50",IF(COUNTIF('男子複'!L54,"*60*"),"MD60",""))))))</f>
      </c>
      <c r="AL49" s="86">
        <f>IF('男子複'!M54="","",'男子複'!M54)</f>
      </c>
      <c r="AM49" s="86">
        <f>IF('男子複'!N54="","",'男子複'!N54)</f>
      </c>
      <c r="AN49" s="86">
        <f>IF('男子複'!O54="","",'男子複'!O54)</f>
      </c>
      <c r="AO49" s="104">
        <f t="shared" si="3"/>
      </c>
      <c r="AP49" s="86">
        <f>IF(COUNTIF('女子複'!L54,"*Ａ*"),"WDA",IF(COUNTIF('女子複'!L54,"*Ｂ*"),"WDB",IF(COUNTIF('女子複'!L54,"*Ｃ*"),"WDC",IF(COUNTIF('女子複'!L54,"*30*"),"WD30",IF(COUNTIF('女子複'!L54,"*40*"),"WD40","")))))</f>
      </c>
      <c r="AQ49" s="86">
        <f>IF('女子複'!M54="","",'女子複'!M54)</f>
      </c>
      <c r="AR49" s="86">
        <f>IF('女子複'!N54="","",'女子複'!N54)</f>
      </c>
      <c r="AS49" s="106">
        <f>IF('女子複'!O54="","",'女子複'!O54)</f>
      </c>
      <c r="AT49" s="86">
        <f t="shared" si="4"/>
      </c>
      <c r="AU49" s="86">
        <f>IF(COUNTIF('混合複'!L54,"*一般*"),"XD",IF(COUNTIF('混合複'!L54,"*40歳*"),"XD40",IF(COUNTIF('混合複'!L54,"*50歳*"),"XD50","")))</f>
      </c>
      <c r="AV49" s="86">
        <f>IF('混合複'!M54="","",'混合複'!M54)</f>
      </c>
      <c r="AW49" s="86">
        <f>IF('混合複'!N54="","",'混合複'!N54)</f>
      </c>
      <c r="AX49" s="86">
        <f>IF('混合複'!O54="","",'混合複'!O54)</f>
      </c>
    </row>
    <row r="50" spans="1:50" ht="11.25">
      <c r="A50" s="104"/>
      <c r="Y50" s="105"/>
      <c r="Z50" s="86">
        <f t="shared" si="0"/>
      </c>
      <c r="AA50" s="86">
        <f>IF(COUNTIF('男子単'!L55,"*Ａ*"),"MSA",IF(COUNTIF('男子単'!L55,"*Ｂ*"),"MSB",IF(COUNTIF('男子単'!L55,"*Ｃ*"),"MSC","")))</f>
      </c>
      <c r="AB50" s="86">
        <f>IF('男子単'!M55="","",'男子単'!M55)</f>
      </c>
      <c r="AC50" s="86">
        <f>IF('男子単'!N55="","",'男子単'!N55)</f>
      </c>
      <c r="AD50" s="86">
        <f>IF('男子単'!O55="","",'男子単'!O55)</f>
      </c>
      <c r="AE50" s="104">
        <f t="shared" si="1"/>
      </c>
      <c r="AF50" s="86">
        <f>IF(COUNTIF('女子単'!L55,"*Ａ*"),"WSA",IF(COUNTIF('女子単'!L55,"*Ｂ*"),"WSB",IF(COUNTIF('女子単'!L55,"*Ｃ*"),"WSC","")))</f>
      </c>
      <c r="AG50" s="86">
        <f>IF('女子単'!M55="","",'女子単'!M55)</f>
      </c>
      <c r="AH50" s="86">
        <f>IF('女子単'!N55="","",'女子単'!N55)</f>
      </c>
      <c r="AI50" s="106">
        <f>IF('女子単'!O55="","",'女子単'!O55)</f>
      </c>
      <c r="AJ50" s="86">
        <f t="shared" si="2"/>
      </c>
      <c r="AK50" s="86">
        <f>IF(COUNTIF('男子複'!L55,"*Ａ*"),"MDA",IF(COUNTIF('男子複'!L55,"*Ｂ*"),"MDB",IF(COUNTIF('男子複'!L55,"*Ｃ*"),"MDC",IF(COUNTIF('男子複'!L55,"*40*"),"MD40",IF(COUNTIF('男子複'!L55,"*50*"),"MD50",IF(COUNTIF('男子複'!L55,"*60*"),"MD60",""))))))</f>
      </c>
      <c r="AL50" s="86">
        <f>IF('男子複'!M55="","",'男子複'!M55)</f>
      </c>
      <c r="AM50" s="86">
        <f>IF('男子複'!N55="","",'男子複'!N55)</f>
      </c>
      <c r="AN50" s="86">
        <f>IF('男子複'!O55="","",'男子複'!O55)</f>
      </c>
      <c r="AO50" s="104">
        <f t="shared" si="3"/>
      </c>
      <c r="AP50" s="86">
        <f>IF(COUNTIF('女子複'!L55,"*Ａ*"),"WDA",IF(COUNTIF('女子複'!L55,"*Ｂ*"),"WDB",IF(COUNTIF('女子複'!L55,"*Ｃ*"),"WDC",IF(COUNTIF('女子複'!L55,"*30*"),"WD30",IF(COUNTIF('女子複'!L55,"*40*"),"WD40","")))))</f>
      </c>
      <c r="AQ50" s="86">
        <f>IF('女子複'!M55="","",'女子複'!M55)</f>
      </c>
      <c r="AR50" s="86">
        <f>IF('女子複'!N55="","",'女子複'!N55)</f>
      </c>
      <c r="AS50" s="106">
        <f>IF('女子複'!O55="","",'女子複'!O55)</f>
      </c>
      <c r="AT50" s="86">
        <f t="shared" si="4"/>
      </c>
      <c r="AU50" s="86">
        <f>IF(COUNTIF('混合複'!L55,"*一般*"),"XD",IF(COUNTIF('混合複'!L55,"*40歳*"),"XD40",IF(COUNTIF('混合複'!L55,"*50歳*"),"XD50","")))</f>
      </c>
      <c r="AV50" s="86">
        <f>IF('混合複'!M55="","",'混合複'!M55)</f>
      </c>
      <c r="AW50" s="86">
        <f>IF('混合複'!N55="","",'混合複'!N55)</f>
      </c>
      <c r="AX50" s="86">
        <f>IF('混合複'!O55="","",'混合複'!O55)</f>
      </c>
    </row>
    <row r="51" spans="1:50" ht="11.25">
      <c r="A51" s="104"/>
      <c r="Y51" s="105"/>
      <c r="Z51" s="86">
        <f t="shared" si="0"/>
      </c>
      <c r="AA51" s="86">
        <f>IF(COUNTIF('男子単'!L56,"*Ａ*"),"MSA",IF(COUNTIF('男子単'!L56,"*Ｂ*"),"MSB",IF(COUNTIF('男子単'!L56,"*Ｃ*"),"MSC","")))</f>
      </c>
      <c r="AB51" s="86">
        <f>IF('男子単'!M56="","",'男子単'!M56)</f>
      </c>
      <c r="AC51" s="86">
        <f>IF('男子単'!N56="","",'男子単'!N56)</f>
      </c>
      <c r="AD51" s="86">
        <f>IF('男子単'!O56="","",'男子単'!O56)</f>
      </c>
      <c r="AE51" s="104">
        <f t="shared" si="1"/>
      </c>
      <c r="AF51" s="86">
        <f>IF(COUNTIF('女子単'!L56,"*Ａ*"),"WSA",IF(COUNTIF('女子単'!L56,"*Ｂ*"),"WSB",IF(COUNTIF('女子単'!L56,"*Ｃ*"),"WSC","")))</f>
      </c>
      <c r="AG51" s="86">
        <f>IF('女子単'!M56="","",'女子単'!M56)</f>
      </c>
      <c r="AH51" s="86">
        <f>IF('女子単'!N56="","",'女子単'!N56)</f>
      </c>
      <c r="AI51" s="106">
        <f>IF('女子単'!O56="","",'女子単'!O56)</f>
      </c>
      <c r="AJ51" s="86">
        <f t="shared" si="2"/>
      </c>
      <c r="AK51" s="86">
        <f>IF(COUNTIF('男子複'!L56,"*Ａ*"),"MDA",IF(COUNTIF('男子複'!L56,"*Ｂ*"),"MDB",IF(COUNTIF('男子複'!L56,"*Ｃ*"),"MDC",IF(COUNTIF('男子複'!L56,"*40*"),"MD40",IF(COUNTIF('男子複'!L56,"*50*"),"MD50",IF(COUNTIF('男子複'!L56,"*60*"),"MD60",""))))))</f>
      </c>
      <c r="AL51" s="86">
        <f>IF('男子複'!M56="","",'男子複'!M56)</f>
      </c>
      <c r="AM51" s="86">
        <f>IF('男子複'!N56="","",'男子複'!N56)</f>
      </c>
      <c r="AN51" s="86">
        <f>IF('男子複'!O56="","",'男子複'!O56)</f>
      </c>
      <c r="AO51" s="104">
        <f t="shared" si="3"/>
      </c>
      <c r="AP51" s="86">
        <f>IF(COUNTIF('女子複'!L56,"*Ａ*"),"WDA",IF(COUNTIF('女子複'!L56,"*Ｂ*"),"WDB",IF(COUNTIF('女子複'!L56,"*Ｃ*"),"WDC",IF(COUNTIF('女子複'!L56,"*30*"),"WD30",IF(COUNTIF('女子複'!L56,"*40*"),"WD40","")))))</f>
      </c>
      <c r="AQ51" s="86">
        <f>IF('女子複'!M56="","",'女子複'!M56)</f>
      </c>
      <c r="AR51" s="86">
        <f>IF('女子複'!N56="","",'女子複'!N56)</f>
      </c>
      <c r="AS51" s="106">
        <f>IF('女子複'!O56="","",'女子複'!O56)</f>
      </c>
      <c r="AT51" s="86">
        <f t="shared" si="4"/>
      </c>
      <c r="AU51" s="86">
        <f>IF(COUNTIF('混合複'!L56,"*一般*"),"XD",IF(COUNTIF('混合複'!L56,"*40歳*"),"XD40",IF(COUNTIF('混合複'!L56,"*50歳*"),"XD50","")))</f>
      </c>
      <c r="AV51" s="86">
        <f>IF('混合複'!M56="","",'混合複'!M56)</f>
      </c>
      <c r="AW51" s="86">
        <f>IF('混合複'!N56="","",'混合複'!N56)</f>
      </c>
      <c r="AX51" s="86">
        <f>IF('混合複'!O56="","",'混合複'!O56)</f>
      </c>
    </row>
    <row r="52" spans="1:50" ht="11.25">
      <c r="A52" s="104"/>
      <c r="Y52" s="105"/>
      <c r="Z52" s="86">
        <f t="shared" si="0"/>
      </c>
      <c r="AA52" s="86">
        <f>IF(COUNTIF('男子単'!L57,"*Ａ*"),"MSA",IF(COUNTIF('男子単'!L57,"*Ｂ*"),"MSB",IF(COUNTIF('男子単'!L57,"*Ｃ*"),"MSC","")))</f>
      </c>
      <c r="AB52" s="86">
        <f>IF('男子単'!M57="","",'男子単'!M57)</f>
      </c>
      <c r="AC52" s="86">
        <f>IF('男子単'!N57="","",'男子単'!N57)</f>
      </c>
      <c r="AD52" s="86">
        <f>IF('男子単'!O57="","",'男子単'!O57)</f>
      </c>
      <c r="AE52" s="104">
        <f t="shared" si="1"/>
      </c>
      <c r="AF52" s="86">
        <f>IF(COUNTIF('女子単'!L57,"*Ａ*"),"WSA",IF(COUNTIF('女子単'!L57,"*Ｂ*"),"WSB",IF(COUNTIF('女子単'!L57,"*Ｃ*"),"WSC","")))</f>
      </c>
      <c r="AG52" s="86">
        <f>IF('女子単'!M57="","",'女子単'!M57)</f>
      </c>
      <c r="AH52" s="86">
        <f>IF('女子単'!N57="","",'女子単'!N57)</f>
      </c>
      <c r="AI52" s="106">
        <f>IF('女子単'!O57="","",'女子単'!O57)</f>
      </c>
      <c r="AJ52" s="86">
        <f t="shared" si="2"/>
      </c>
      <c r="AK52" s="86">
        <f>IF(COUNTIF('男子複'!L57,"*Ａ*"),"MDA",IF(COUNTIF('男子複'!L57,"*Ｂ*"),"MDB",IF(COUNTIF('男子複'!L57,"*Ｃ*"),"MDC",IF(COUNTIF('男子複'!L57,"*40*"),"MD40",IF(COUNTIF('男子複'!L57,"*50*"),"MD50",IF(COUNTIF('男子複'!L57,"*60*"),"MD60",""))))))</f>
      </c>
      <c r="AL52" s="86">
        <f>IF('男子複'!M57="","",'男子複'!M57)</f>
      </c>
      <c r="AM52" s="86">
        <f>IF('男子複'!N57="","",'男子複'!N57)</f>
      </c>
      <c r="AN52" s="86">
        <f>IF('男子複'!O57="","",'男子複'!O57)</f>
      </c>
      <c r="AO52" s="104">
        <f t="shared" si="3"/>
      </c>
      <c r="AP52" s="86">
        <f>IF(COUNTIF('女子複'!L57,"*Ａ*"),"WDA",IF(COUNTIF('女子複'!L57,"*Ｂ*"),"WDB",IF(COUNTIF('女子複'!L57,"*Ｃ*"),"WDC",IF(COUNTIF('女子複'!L57,"*30*"),"WD30",IF(COUNTIF('女子複'!L57,"*40*"),"WD40","")))))</f>
      </c>
      <c r="AQ52" s="86">
        <f>IF('女子複'!M57="","",'女子複'!M57)</f>
      </c>
      <c r="AR52" s="86">
        <f>IF('女子複'!N57="","",'女子複'!N57)</f>
      </c>
      <c r="AS52" s="106">
        <f>IF('女子複'!O57="","",'女子複'!O57)</f>
      </c>
      <c r="AT52" s="86">
        <f t="shared" si="4"/>
      </c>
      <c r="AU52" s="86">
        <f>IF(COUNTIF('混合複'!L57,"*一般*"),"XD",IF(COUNTIF('混合複'!L57,"*40歳*"),"XD40",IF(COUNTIF('混合複'!L57,"*50歳*"),"XD50","")))</f>
      </c>
      <c r="AV52" s="86">
        <f>IF('混合複'!M57="","",'混合複'!M57)</f>
      </c>
      <c r="AW52" s="86">
        <f>IF('混合複'!N57="","",'混合複'!N57)</f>
      </c>
      <c r="AX52" s="86">
        <f>IF('混合複'!O57="","",'混合複'!O57)</f>
      </c>
    </row>
    <row r="53" spans="1:50" ht="11.25">
      <c r="A53" s="104"/>
      <c r="Y53" s="105"/>
      <c r="Z53" s="86">
        <f t="shared" si="0"/>
      </c>
      <c r="AA53" s="86">
        <f>IF(COUNTIF('男子単'!L58,"*Ａ*"),"MSA",IF(COUNTIF('男子単'!L58,"*Ｂ*"),"MSB",IF(COUNTIF('男子単'!L58,"*Ｃ*"),"MSC","")))</f>
      </c>
      <c r="AB53" s="86">
        <f>IF('男子単'!M58="","",'男子単'!M58)</f>
      </c>
      <c r="AC53" s="86">
        <f>IF('男子単'!N58="","",'男子単'!N58)</f>
      </c>
      <c r="AD53" s="86">
        <f>IF('男子単'!O58="","",'男子単'!O58)</f>
      </c>
      <c r="AE53" s="104">
        <f t="shared" si="1"/>
      </c>
      <c r="AF53" s="86">
        <f>IF(COUNTIF('女子単'!L58,"*Ａ*"),"WSA",IF(COUNTIF('女子単'!L58,"*Ｂ*"),"WSB",IF(COUNTIF('女子単'!L58,"*Ｃ*"),"WSC","")))</f>
      </c>
      <c r="AG53" s="86">
        <f>IF('女子単'!M58="","",'女子単'!M58)</f>
      </c>
      <c r="AH53" s="86">
        <f>IF('女子単'!N58="","",'女子単'!N58)</f>
      </c>
      <c r="AI53" s="106">
        <f>IF('女子単'!O58="","",'女子単'!O58)</f>
      </c>
      <c r="AJ53" s="86">
        <f t="shared" si="2"/>
      </c>
      <c r="AK53" s="86">
        <f>IF(COUNTIF('男子複'!L58,"*Ａ*"),"MDA",IF(COUNTIF('男子複'!L58,"*Ｂ*"),"MDB",IF(COUNTIF('男子複'!L58,"*Ｃ*"),"MDC",IF(COUNTIF('男子複'!L58,"*40*"),"MD40",IF(COUNTIF('男子複'!L58,"*50*"),"MD50",IF(COUNTIF('男子複'!L58,"*60*"),"MD60",""))))))</f>
      </c>
      <c r="AL53" s="86">
        <f>IF('男子複'!M58="","",'男子複'!M58)</f>
      </c>
      <c r="AM53" s="86">
        <f>IF('男子複'!N58="","",'男子複'!N58)</f>
      </c>
      <c r="AN53" s="86">
        <f>IF('男子複'!O58="","",'男子複'!O58)</f>
      </c>
      <c r="AO53" s="104">
        <f t="shared" si="3"/>
      </c>
      <c r="AP53" s="86">
        <f>IF(COUNTIF('女子複'!L58,"*Ａ*"),"WDA",IF(COUNTIF('女子複'!L58,"*Ｂ*"),"WDB",IF(COUNTIF('女子複'!L58,"*Ｃ*"),"WDC",IF(COUNTIF('女子複'!L58,"*30*"),"WD30",IF(COUNTIF('女子複'!L58,"*40*"),"WD40","")))))</f>
      </c>
      <c r="AQ53" s="86">
        <f>IF('女子複'!M58="","",'女子複'!M58)</f>
      </c>
      <c r="AR53" s="86">
        <f>IF('女子複'!N58="","",'女子複'!N58)</f>
      </c>
      <c r="AS53" s="106">
        <f>IF('女子複'!O58="","",'女子複'!O58)</f>
      </c>
      <c r="AT53" s="86">
        <f t="shared" si="4"/>
      </c>
      <c r="AU53" s="86">
        <f>IF(COUNTIF('混合複'!L58,"*一般*"),"XD",IF(COUNTIF('混合複'!L58,"*40歳*"),"XD40",IF(COUNTIF('混合複'!L58,"*50歳*"),"XD50","")))</f>
      </c>
      <c r="AV53" s="86">
        <f>IF('混合複'!M58="","",'混合複'!M58)</f>
      </c>
      <c r="AW53" s="86">
        <f>IF('混合複'!N58="","",'混合複'!N58)</f>
      </c>
      <c r="AX53" s="86">
        <f>IF('混合複'!O58="","",'混合複'!O58)</f>
      </c>
    </row>
    <row r="54" spans="1:50" ht="11.25">
      <c r="A54" s="104"/>
      <c r="Y54" s="105"/>
      <c r="Z54" s="86">
        <f t="shared" si="0"/>
      </c>
      <c r="AA54" s="86">
        <f>IF(COUNTIF('男子単'!L59,"*Ａ*"),"MSA",IF(COUNTIF('男子単'!L59,"*Ｂ*"),"MSB",IF(COUNTIF('男子単'!L59,"*Ｃ*"),"MSC","")))</f>
      </c>
      <c r="AB54" s="86">
        <f>IF('男子単'!M59="","",'男子単'!M59)</f>
      </c>
      <c r="AC54" s="86">
        <f>IF('男子単'!N59="","",'男子単'!N59)</f>
      </c>
      <c r="AD54" s="86">
        <f>IF('男子単'!O59="","",'男子単'!O59)</f>
      </c>
      <c r="AE54" s="104">
        <f t="shared" si="1"/>
      </c>
      <c r="AF54" s="86">
        <f>IF(COUNTIF('女子単'!L59,"*Ａ*"),"WSA",IF(COUNTIF('女子単'!L59,"*Ｂ*"),"WSB",IF(COUNTIF('女子単'!L59,"*Ｃ*"),"WSC","")))</f>
      </c>
      <c r="AG54" s="86">
        <f>IF('女子単'!M59="","",'女子単'!M59)</f>
      </c>
      <c r="AH54" s="86">
        <f>IF('女子単'!N59="","",'女子単'!N59)</f>
      </c>
      <c r="AI54" s="106">
        <f>IF('女子単'!O59="","",'女子単'!O59)</f>
      </c>
      <c r="AJ54" s="86">
        <f t="shared" si="2"/>
      </c>
      <c r="AK54" s="86">
        <f>IF(COUNTIF('男子複'!L59,"*Ａ*"),"MDA",IF(COUNTIF('男子複'!L59,"*Ｂ*"),"MDB",IF(COUNTIF('男子複'!L59,"*Ｃ*"),"MDC",IF(COUNTIF('男子複'!L59,"*40*"),"MD40",IF(COUNTIF('男子複'!L59,"*50*"),"MD50",IF(COUNTIF('男子複'!L59,"*60*"),"MD60",""))))))</f>
      </c>
      <c r="AL54" s="86">
        <f>IF('男子複'!M59="","",'男子複'!M59)</f>
      </c>
      <c r="AM54" s="86">
        <f>IF('男子複'!N59="","",'男子複'!N59)</f>
      </c>
      <c r="AN54" s="86">
        <f>IF('男子複'!O59="","",'男子複'!O59)</f>
      </c>
      <c r="AO54" s="104">
        <f t="shared" si="3"/>
      </c>
      <c r="AP54" s="86">
        <f>IF(COUNTIF('女子複'!L59,"*Ａ*"),"WDA",IF(COUNTIF('女子複'!L59,"*Ｂ*"),"WDB",IF(COUNTIF('女子複'!L59,"*Ｃ*"),"WDC",IF(COUNTIF('女子複'!L59,"*30*"),"WD30",IF(COUNTIF('女子複'!L59,"*40*"),"WD40","")))))</f>
      </c>
      <c r="AQ54" s="86">
        <f>IF('女子複'!M59="","",'女子複'!M59)</f>
      </c>
      <c r="AR54" s="86">
        <f>IF('女子複'!N59="","",'女子複'!N59)</f>
      </c>
      <c r="AS54" s="106">
        <f>IF('女子複'!O59="","",'女子複'!O59)</f>
      </c>
      <c r="AT54" s="86">
        <f t="shared" si="4"/>
      </c>
      <c r="AU54" s="86">
        <f>IF(COUNTIF('混合複'!L59,"*一般*"),"XD",IF(COUNTIF('混合複'!L59,"*40歳*"),"XD40",IF(COUNTIF('混合複'!L59,"*50歳*"),"XD50","")))</f>
      </c>
      <c r="AV54" s="86">
        <f>IF('混合複'!M59="","",'混合複'!M59)</f>
      </c>
      <c r="AW54" s="86">
        <f>IF('混合複'!N59="","",'混合複'!N59)</f>
      </c>
      <c r="AX54" s="86">
        <f>IF('混合複'!O59="","",'混合複'!O59)</f>
      </c>
    </row>
    <row r="55" spans="1:50" ht="11.25">
      <c r="A55" s="104"/>
      <c r="Y55" s="105"/>
      <c r="Z55" s="86">
        <f t="shared" si="0"/>
      </c>
      <c r="AA55" s="86">
        <f>IF(COUNTIF('男子単'!L60,"*Ａ*"),"MSA",IF(COUNTIF('男子単'!L60,"*Ｂ*"),"MSB",IF(COUNTIF('男子単'!L60,"*Ｃ*"),"MSC","")))</f>
      </c>
      <c r="AB55" s="86">
        <f>IF('男子単'!M60="","",'男子単'!M60)</f>
      </c>
      <c r="AC55" s="86">
        <f>IF('男子単'!N60="","",'男子単'!N60)</f>
      </c>
      <c r="AD55" s="86">
        <f>IF('男子単'!O60="","",'男子単'!O60)</f>
      </c>
      <c r="AE55" s="104">
        <f t="shared" si="1"/>
      </c>
      <c r="AF55" s="86">
        <f>IF(COUNTIF('女子単'!L60,"*Ａ*"),"WSA",IF(COUNTIF('女子単'!L60,"*Ｂ*"),"WSB",IF(COUNTIF('女子単'!L60,"*Ｃ*"),"WSC","")))</f>
      </c>
      <c r="AG55" s="86">
        <f>IF('女子単'!M60="","",'女子単'!M60)</f>
      </c>
      <c r="AH55" s="86">
        <f>IF('女子単'!N60="","",'女子単'!N60)</f>
      </c>
      <c r="AI55" s="106">
        <f>IF('女子単'!O60="","",'女子単'!O60)</f>
      </c>
      <c r="AJ55" s="86">
        <f t="shared" si="2"/>
      </c>
      <c r="AK55" s="86">
        <f>IF(COUNTIF('男子複'!L60,"*Ａ*"),"MDA",IF(COUNTIF('男子複'!L60,"*Ｂ*"),"MDB",IF(COUNTIF('男子複'!L60,"*Ｃ*"),"MDC",IF(COUNTIF('男子複'!L60,"*40*"),"MD40",IF(COUNTIF('男子複'!L60,"*50*"),"MD50",IF(COUNTIF('男子複'!L60,"*60*"),"MD60",""))))))</f>
      </c>
      <c r="AL55" s="86">
        <f>IF('男子複'!M60="","",'男子複'!M60)</f>
      </c>
      <c r="AM55" s="86">
        <f>IF('男子複'!N60="","",'男子複'!N60)</f>
      </c>
      <c r="AN55" s="86">
        <f>IF('男子複'!O60="","",'男子複'!O60)</f>
      </c>
      <c r="AO55" s="104">
        <f t="shared" si="3"/>
      </c>
      <c r="AP55" s="86">
        <f>IF(COUNTIF('女子複'!L60,"*Ａ*"),"WDA",IF(COUNTIF('女子複'!L60,"*Ｂ*"),"WDB",IF(COUNTIF('女子複'!L60,"*Ｃ*"),"WDC",IF(COUNTIF('女子複'!L60,"*30*"),"WD30",IF(COUNTIF('女子複'!L60,"*40*"),"WD40","")))))</f>
      </c>
      <c r="AQ55" s="86">
        <f>IF('女子複'!M60="","",'女子複'!M60)</f>
      </c>
      <c r="AR55" s="86">
        <f>IF('女子複'!N60="","",'女子複'!N60)</f>
      </c>
      <c r="AS55" s="106">
        <f>IF('女子複'!O60="","",'女子複'!O60)</f>
      </c>
      <c r="AT55" s="86">
        <f t="shared" si="4"/>
      </c>
      <c r="AU55" s="86">
        <f>IF(COUNTIF('混合複'!L60,"*一般*"),"XD",IF(COUNTIF('混合複'!L60,"*40歳*"),"XD40",IF(COUNTIF('混合複'!L60,"*50歳*"),"XD50","")))</f>
      </c>
      <c r="AV55" s="86">
        <f>IF('混合複'!M60="","",'混合複'!M60)</f>
      </c>
      <c r="AW55" s="86">
        <f>IF('混合複'!N60="","",'混合複'!N60)</f>
      </c>
      <c r="AX55" s="86">
        <f>IF('混合複'!O60="","",'混合複'!O60)</f>
      </c>
    </row>
    <row r="56" spans="1:50" ht="11.25">
      <c r="A56" s="104"/>
      <c r="Y56" s="105"/>
      <c r="Z56" s="86">
        <f t="shared" si="0"/>
      </c>
      <c r="AA56" s="86">
        <f>IF(COUNTIF('男子単'!L61,"*Ａ*"),"MSA",IF(COUNTIF('男子単'!L61,"*Ｂ*"),"MSB",IF(COUNTIF('男子単'!L61,"*Ｃ*"),"MSC","")))</f>
      </c>
      <c r="AB56" s="86">
        <f>IF('男子単'!M61="","",'男子単'!M61)</f>
      </c>
      <c r="AC56" s="86">
        <f>IF('男子単'!N61="","",'男子単'!N61)</f>
      </c>
      <c r="AD56" s="86">
        <f>IF('男子単'!O61="","",'男子単'!O61)</f>
      </c>
      <c r="AE56" s="104">
        <f t="shared" si="1"/>
      </c>
      <c r="AF56" s="86">
        <f>IF(COUNTIF('女子単'!L61,"*Ａ*"),"WSA",IF(COUNTIF('女子単'!L61,"*Ｂ*"),"WSB",IF(COUNTIF('女子単'!L61,"*Ｃ*"),"WSC","")))</f>
      </c>
      <c r="AG56" s="86">
        <f>IF('女子単'!M61="","",'女子単'!M61)</f>
      </c>
      <c r="AH56" s="86">
        <f>IF('女子単'!N61="","",'女子単'!N61)</f>
      </c>
      <c r="AI56" s="106">
        <f>IF('女子単'!O61="","",'女子単'!O61)</f>
      </c>
      <c r="AJ56" s="86">
        <f t="shared" si="2"/>
      </c>
      <c r="AK56" s="86">
        <f>IF(COUNTIF('男子複'!L61,"*Ａ*"),"MDA",IF(COUNTIF('男子複'!L61,"*Ｂ*"),"MDB",IF(COUNTIF('男子複'!L61,"*Ｃ*"),"MDC",IF(COUNTIF('男子複'!L61,"*40*"),"MD40",IF(COUNTIF('男子複'!L61,"*50*"),"MD50",IF(COUNTIF('男子複'!L61,"*60*"),"MD60",""))))))</f>
      </c>
      <c r="AL56" s="86">
        <f>IF('男子複'!M61="","",'男子複'!M61)</f>
      </c>
      <c r="AM56" s="86">
        <f>IF('男子複'!N61="","",'男子複'!N61)</f>
      </c>
      <c r="AN56" s="86">
        <f>IF('男子複'!O61="","",'男子複'!O61)</f>
      </c>
      <c r="AO56" s="104">
        <f t="shared" si="3"/>
      </c>
      <c r="AP56" s="86">
        <f>IF(COUNTIF('女子複'!L61,"*Ａ*"),"WDA",IF(COUNTIF('女子複'!L61,"*Ｂ*"),"WDB",IF(COUNTIF('女子複'!L61,"*Ｃ*"),"WDC",IF(COUNTIF('女子複'!L61,"*30*"),"WD30",IF(COUNTIF('女子複'!L61,"*40*"),"WD40","")))))</f>
      </c>
      <c r="AQ56" s="86">
        <f>IF('女子複'!M61="","",'女子複'!M61)</f>
      </c>
      <c r="AR56" s="86">
        <f>IF('女子複'!N61="","",'女子複'!N61)</f>
      </c>
      <c r="AS56" s="106">
        <f>IF('女子複'!O61="","",'女子複'!O61)</f>
      </c>
      <c r="AT56" s="86">
        <f t="shared" si="4"/>
      </c>
      <c r="AU56" s="86">
        <f>IF(COUNTIF('混合複'!L61,"*一般*"),"XD",IF(COUNTIF('混合複'!L61,"*40歳*"),"XD40",IF(COUNTIF('混合複'!L61,"*50歳*"),"XD50","")))</f>
      </c>
      <c r="AV56" s="86">
        <f>IF('混合複'!M61="","",'混合複'!M61)</f>
      </c>
      <c r="AW56" s="86">
        <f>IF('混合複'!N61="","",'混合複'!N61)</f>
      </c>
      <c r="AX56" s="86">
        <f>IF('混合複'!O61="","",'混合複'!O61)</f>
      </c>
    </row>
    <row r="57" spans="1:50" ht="11.25">
      <c r="A57" s="104"/>
      <c r="Y57" s="105"/>
      <c r="Z57" s="86">
        <f t="shared" si="0"/>
      </c>
      <c r="AA57" s="86">
        <f>IF(COUNTIF('男子単'!L62,"*Ａ*"),"MSA",IF(COUNTIF('男子単'!L62,"*Ｂ*"),"MSB",IF(COUNTIF('男子単'!L62,"*Ｃ*"),"MSC","")))</f>
      </c>
      <c r="AB57" s="86">
        <f>IF('男子単'!M62="","",'男子単'!M62)</f>
      </c>
      <c r="AC57" s="86">
        <f>IF('男子単'!N62="","",'男子単'!N62)</f>
      </c>
      <c r="AD57" s="86">
        <f>IF('男子単'!O62="","",'男子単'!O62)</f>
      </c>
      <c r="AE57" s="104">
        <f t="shared" si="1"/>
      </c>
      <c r="AF57" s="86">
        <f>IF(COUNTIF('女子単'!L62,"*Ａ*"),"WSA",IF(COUNTIF('女子単'!L62,"*Ｂ*"),"WSB",IF(COUNTIF('女子単'!L62,"*Ｃ*"),"WSC","")))</f>
      </c>
      <c r="AG57" s="86">
        <f>IF('女子単'!M62="","",'女子単'!M62)</f>
      </c>
      <c r="AH57" s="86">
        <f>IF('女子単'!N62="","",'女子単'!N62)</f>
      </c>
      <c r="AI57" s="106">
        <f>IF('女子単'!O62="","",'女子単'!O62)</f>
      </c>
      <c r="AJ57" s="86">
        <f t="shared" si="2"/>
      </c>
      <c r="AK57" s="86">
        <f>IF(COUNTIF('男子複'!L62,"*Ａ*"),"MDA",IF(COUNTIF('男子複'!L62,"*Ｂ*"),"MDB",IF(COUNTIF('男子複'!L62,"*Ｃ*"),"MDC",IF(COUNTIF('男子複'!L62,"*40*"),"MD40",IF(COUNTIF('男子複'!L62,"*50*"),"MD50",IF(COUNTIF('男子複'!L62,"*60*"),"MD60",""))))))</f>
      </c>
      <c r="AL57" s="86">
        <f>IF('男子複'!M62="","",'男子複'!M62)</f>
      </c>
      <c r="AM57" s="86">
        <f>IF('男子複'!N62="","",'男子複'!N62)</f>
      </c>
      <c r="AN57" s="86">
        <f>IF('男子複'!O62="","",'男子複'!O62)</f>
      </c>
      <c r="AO57" s="104">
        <f t="shared" si="3"/>
      </c>
      <c r="AP57" s="86">
        <f>IF(COUNTIF('女子複'!L62,"*Ａ*"),"WDA",IF(COUNTIF('女子複'!L62,"*Ｂ*"),"WDB",IF(COUNTIF('女子複'!L62,"*Ｃ*"),"WDC",IF(COUNTIF('女子複'!L62,"*30*"),"WD30",IF(COUNTIF('女子複'!L62,"*40*"),"WD40","")))))</f>
      </c>
      <c r="AQ57" s="86">
        <f>IF('女子複'!M62="","",'女子複'!M62)</f>
      </c>
      <c r="AR57" s="86">
        <f>IF('女子複'!N62="","",'女子複'!N62)</f>
      </c>
      <c r="AS57" s="106">
        <f>IF('女子複'!O62="","",'女子複'!O62)</f>
      </c>
      <c r="AT57" s="86">
        <f t="shared" si="4"/>
      </c>
      <c r="AU57" s="86">
        <f>IF(COUNTIF('混合複'!L62,"*一般*"),"XD",IF(COUNTIF('混合複'!L62,"*40歳*"),"XD40",IF(COUNTIF('混合複'!L62,"*50歳*"),"XD50","")))</f>
      </c>
      <c r="AV57" s="86">
        <f>IF('混合複'!M62="","",'混合複'!M62)</f>
      </c>
      <c r="AW57" s="86">
        <f>IF('混合複'!N62="","",'混合複'!N62)</f>
      </c>
      <c r="AX57" s="86">
        <f>IF('混合複'!O62="","",'混合複'!O62)</f>
      </c>
    </row>
    <row r="58" spans="1:50" ht="11.25">
      <c r="A58" s="104"/>
      <c r="Y58" s="105"/>
      <c r="Z58" s="86">
        <f t="shared" si="0"/>
      </c>
      <c r="AA58" s="86">
        <f>IF(COUNTIF('男子単'!L63,"*Ａ*"),"MSA",IF(COUNTIF('男子単'!L63,"*Ｂ*"),"MSB",IF(COUNTIF('男子単'!L63,"*Ｃ*"),"MSC","")))</f>
      </c>
      <c r="AB58" s="86">
        <f>IF('男子単'!M63="","",'男子単'!M63)</f>
      </c>
      <c r="AC58" s="86">
        <f>IF('男子単'!N63="","",'男子単'!N63)</f>
      </c>
      <c r="AD58" s="86">
        <f>IF('男子単'!O63="","",'男子単'!O63)</f>
      </c>
      <c r="AE58" s="104">
        <f t="shared" si="1"/>
      </c>
      <c r="AF58" s="86">
        <f>IF(COUNTIF('女子単'!L63,"*Ａ*"),"WSA",IF(COUNTIF('女子単'!L63,"*Ｂ*"),"WSB",IF(COUNTIF('女子単'!L63,"*Ｃ*"),"WSC","")))</f>
      </c>
      <c r="AG58" s="86">
        <f>IF('女子単'!M63="","",'女子単'!M63)</f>
      </c>
      <c r="AH58" s="86">
        <f>IF('女子単'!N63="","",'女子単'!N63)</f>
      </c>
      <c r="AI58" s="106">
        <f>IF('女子単'!O63="","",'女子単'!O63)</f>
      </c>
      <c r="AJ58" s="86">
        <f t="shared" si="2"/>
      </c>
      <c r="AK58" s="86">
        <f>IF(COUNTIF('男子複'!L63,"*Ａ*"),"MDA",IF(COUNTIF('男子複'!L63,"*Ｂ*"),"MDB",IF(COUNTIF('男子複'!L63,"*Ｃ*"),"MDC",IF(COUNTIF('男子複'!L63,"*40*"),"MD40",IF(COUNTIF('男子複'!L63,"*50*"),"MD50",IF(COUNTIF('男子複'!L63,"*60*"),"MD60",""))))))</f>
      </c>
      <c r="AL58" s="86">
        <f>IF('男子複'!M63="","",'男子複'!M63)</f>
      </c>
      <c r="AM58" s="86">
        <f>IF('男子複'!N63="","",'男子複'!N63)</f>
      </c>
      <c r="AN58" s="86">
        <f>IF('男子複'!O63="","",'男子複'!O63)</f>
      </c>
      <c r="AO58" s="104">
        <f t="shared" si="3"/>
      </c>
      <c r="AP58" s="86">
        <f>IF(COUNTIF('女子複'!L63,"*Ａ*"),"WDA",IF(COUNTIF('女子複'!L63,"*Ｂ*"),"WDB",IF(COUNTIF('女子複'!L63,"*Ｃ*"),"WDC",IF(COUNTIF('女子複'!L63,"*30*"),"WD30",IF(COUNTIF('女子複'!L63,"*40*"),"WD40","")))))</f>
      </c>
      <c r="AQ58" s="86">
        <f>IF('女子複'!M63="","",'女子複'!M63)</f>
      </c>
      <c r="AR58" s="86">
        <f>IF('女子複'!N63="","",'女子複'!N63)</f>
      </c>
      <c r="AS58" s="106">
        <f>IF('女子複'!O63="","",'女子複'!O63)</f>
      </c>
      <c r="AT58" s="86">
        <f t="shared" si="4"/>
      </c>
      <c r="AU58" s="86">
        <f>IF(COUNTIF('混合複'!L63,"*一般*"),"XD",IF(COUNTIF('混合複'!L63,"*40歳*"),"XD40",IF(COUNTIF('混合複'!L63,"*50歳*"),"XD50","")))</f>
      </c>
      <c r="AV58" s="86">
        <f>IF('混合複'!M63="","",'混合複'!M63)</f>
      </c>
      <c r="AW58" s="86">
        <f>IF('混合複'!N63="","",'混合複'!N63)</f>
      </c>
      <c r="AX58" s="86">
        <f>IF('混合複'!O63="","",'混合複'!O63)</f>
      </c>
    </row>
    <row r="59" spans="1:50" ht="11.25">
      <c r="A59" s="104"/>
      <c r="Y59" s="105"/>
      <c r="Z59" s="86">
        <f t="shared" si="0"/>
      </c>
      <c r="AA59" s="86">
        <f>IF(COUNTIF('男子単'!L64,"*Ａ*"),"MSA",IF(COUNTIF('男子単'!L64,"*Ｂ*"),"MSB",IF(COUNTIF('男子単'!L64,"*Ｃ*"),"MSC","")))</f>
      </c>
      <c r="AB59" s="86">
        <f>IF('男子単'!M64="","",'男子単'!M64)</f>
      </c>
      <c r="AC59" s="86">
        <f>IF('男子単'!N64="","",'男子単'!N64)</f>
      </c>
      <c r="AD59" s="86">
        <f>IF('男子単'!O64="","",'男子単'!O64)</f>
      </c>
      <c r="AE59" s="104">
        <f t="shared" si="1"/>
      </c>
      <c r="AF59" s="86">
        <f>IF(COUNTIF('女子単'!L64,"*Ａ*"),"WSA",IF(COUNTIF('女子単'!L64,"*Ｂ*"),"WSB",IF(COUNTIF('女子単'!L64,"*Ｃ*"),"WSC","")))</f>
      </c>
      <c r="AG59" s="86">
        <f>IF('女子単'!M64="","",'女子単'!M64)</f>
      </c>
      <c r="AH59" s="86">
        <f>IF('女子単'!N64="","",'女子単'!N64)</f>
      </c>
      <c r="AI59" s="106">
        <f>IF('女子単'!O64="","",'女子単'!O64)</f>
      </c>
      <c r="AJ59" s="86">
        <f t="shared" si="2"/>
      </c>
      <c r="AK59" s="86">
        <f>IF(COUNTIF('男子複'!L64,"*Ａ*"),"MDA",IF(COUNTIF('男子複'!L64,"*Ｂ*"),"MDB",IF(COUNTIF('男子複'!L64,"*Ｃ*"),"MDC",IF(COUNTIF('男子複'!L64,"*40*"),"MD40",IF(COUNTIF('男子複'!L64,"*50*"),"MD50",IF(COUNTIF('男子複'!L64,"*60*"),"MD60",""))))))</f>
      </c>
      <c r="AL59" s="86">
        <f>IF('男子複'!M64="","",'男子複'!M64)</f>
      </c>
      <c r="AM59" s="86">
        <f>IF('男子複'!N64="","",'男子複'!N64)</f>
      </c>
      <c r="AN59" s="86">
        <f>IF('男子複'!O64="","",'男子複'!O64)</f>
      </c>
      <c r="AO59" s="104">
        <f t="shared" si="3"/>
      </c>
      <c r="AP59" s="86">
        <f>IF(COUNTIF('女子複'!L64,"*Ａ*"),"WDA",IF(COUNTIF('女子複'!L64,"*Ｂ*"),"WDB",IF(COUNTIF('女子複'!L64,"*Ｃ*"),"WDC",IF(COUNTIF('女子複'!L64,"*30*"),"WD30",IF(COUNTIF('女子複'!L64,"*40*"),"WD40","")))))</f>
      </c>
      <c r="AQ59" s="86">
        <f>IF('女子複'!M64="","",'女子複'!M64)</f>
      </c>
      <c r="AR59" s="86">
        <f>IF('女子複'!N64="","",'女子複'!N64)</f>
      </c>
      <c r="AS59" s="106">
        <f>IF('女子複'!O64="","",'女子複'!O64)</f>
      </c>
      <c r="AT59" s="86">
        <f t="shared" si="4"/>
      </c>
      <c r="AU59" s="86">
        <f>IF(COUNTIF('混合複'!L64,"*一般*"),"XD",IF(COUNTIF('混合複'!L64,"*40歳*"),"XD40",IF(COUNTIF('混合複'!L64,"*50歳*"),"XD50","")))</f>
      </c>
      <c r="AV59" s="86">
        <f>IF('混合複'!M64="","",'混合複'!M64)</f>
      </c>
      <c r="AW59" s="86">
        <f>IF('混合複'!N64="","",'混合複'!N64)</f>
      </c>
      <c r="AX59" s="86">
        <f>IF('混合複'!O64="","",'混合複'!O64)</f>
      </c>
    </row>
    <row r="60" spans="1:50" ht="11.25">
      <c r="A60" s="104"/>
      <c r="Y60" s="105"/>
      <c r="Z60" s="86">
        <f t="shared" si="0"/>
      </c>
      <c r="AA60" s="86">
        <f>IF(COUNTIF('男子単'!L65,"*Ａ*"),"MSA",IF(COUNTIF('男子単'!L65,"*Ｂ*"),"MSB",IF(COUNTIF('男子単'!L65,"*Ｃ*"),"MSC","")))</f>
      </c>
      <c r="AB60" s="86">
        <f>IF('男子単'!M65="","",'男子単'!M65)</f>
      </c>
      <c r="AC60" s="86">
        <f>IF('男子単'!N65="","",'男子単'!N65)</f>
      </c>
      <c r="AD60" s="86">
        <f>IF('男子単'!O65="","",'男子単'!O65)</f>
      </c>
      <c r="AE60" s="104">
        <f t="shared" si="1"/>
      </c>
      <c r="AF60" s="86">
        <f>IF(COUNTIF('女子単'!L65,"*Ａ*"),"WSA",IF(COUNTIF('女子単'!L65,"*Ｂ*"),"WSB",IF(COUNTIF('女子単'!L65,"*Ｃ*"),"WSC","")))</f>
      </c>
      <c r="AG60" s="86">
        <f>IF('女子単'!M65="","",'女子単'!M65)</f>
      </c>
      <c r="AH60" s="86">
        <f>IF('女子単'!N65="","",'女子単'!N65)</f>
      </c>
      <c r="AI60" s="106">
        <f>IF('女子単'!O65="","",'女子単'!O65)</f>
      </c>
      <c r="AJ60" s="86">
        <f t="shared" si="2"/>
      </c>
      <c r="AK60" s="86">
        <f>IF(COUNTIF('男子複'!L65,"*Ａ*"),"MDA",IF(COUNTIF('男子複'!L65,"*Ｂ*"),"MDB",IF(COUNTIF('男子複'!L65,"*Ｃ*"),"MDC",IF(COUNTIF('男子複'!L65,"*40*"),"MD40",IF(COUNTIF('男子複'!L65,"*50*"),"MD50",IF(COUNTIF('男子複'!L65,"*60*"),"MD60",""))))))</f>
      </c>
      <c r="AL60" s="86">
        <f>IF('男子複'!M65="","",'男子複'!M65)</f>
      </c>
      <c r="AM60" s="86">
        <f>IF('男子複'!N65="","",'男子複'!N65)</f>
      </c>
      <c r="AN60" s="86">
        <f>IF('男子複'!O65="","",'男子複'!O65)</f>
      </c>
      <c r="AO60" s="104">
        <f t="shared" si="3"/>
      </c>
      <c r="AP60" s="86">
        <f>IF(COUNTIF('女子複'!L65,"*Ａ*"),"WDA",IF(COUNTIF('女子複'!L65,"*Ｂ*"),"WDB",IF(COUNTIF('女子複'!L65,"*Ｃ*"),"WDC",IF(COUNTIF('女子複'!L65,"*30*"),"WD30",IF(COUNTIF('女子複'!L65,"*40*"),"WD40","")))))</f>
      </c>
      <c r="AQ60" s="86">
        <f>IF('女子複'!M65="","",'女子複'!M65)</f>
      </c>
      <c r="AR60" s="86">
        <f>IF('女子複'!N65="","",'女子複'!N65)</f>
      </c>
      <c r="AS60" s="106">
        <f>IF('女子複'!O65="","",'女子複'!O65)</f>
      </c>
      <c r="AT60" s="86">
        <f t="shared" si="4"/>
      </c>
      <c r="AU60" s="86">
        <f>IF(COUNTIF('混合複'!L65,"*一般*"),"XD",IF(COUNTIF('混合複'!L65,"*40歳*"),"XD40",IF(COUNTIF('混合複'!L65,"*50歳*"),"XD50","")))</f>
      </c>
      <c r="AV60" s="86">
        <f>IF('混合複'!M65="","",'混合複'!M65)</f>
      </c>
      <c r="AW60" s="86">
        <f>IF('混合複'!N65="","",'混合複'!N65)</f>
      </c>
      <c r="AX60" s="86">
        <f>IF('混合複'!O65="","",'混合複'!O65)</f>
      </c>
    </row>
    <row r="61" spans="1:50" ht="11.25">
      <c r="A61" s="104"/>
      <c r="Y61" s="105"/>
      <c r="Z61" s="86">
        <f t="shared" si="0"/>
      </c>
      <c r="AA61" s="86">
        <f>IF(COUNTIF('男子単'!L66,"*Ａ*"),"MSA",IF(COUNTIF('男子単'!L66,"*Ｂ*"),"MSB",IF(COUNTIF('男子単'!L66,"*Ｃ*"),"MSC","")))</f>
      </c>
      <c r="AB61" s="86">
        <f>IF('男子単'!M66="","",'男子単'!M66)</f>
      </c>
      <c r="AC61" s="86">
        <f>IF('男子単'!N66="","",'男子単'!N66)</f>
      </c>
      <c r="AD61" s="86">
        <f>IF('男子単'!O66="","",'男子単'!O66)</f>
      </c>
      <c r="AE61" s="104">
        <f t="shared" si="1"/>
      </c>
      <c r="AF61" s="86">
        <f>IF(COUNTIF('女子単'!L66,"*Ａ*"),"WSA",IF(COUNTIF('女子単'!L66,"*Ｂ*"),"WSB",IF(COUNTIF('女子単'!L66,"*Ｃ*"),"WSC","")))</f>
      </c>
      <c r="AG61" s="86">
        <f>IF('女子単'!M66="","",'女子単'!M66)</f>
      </c>
      <c r="AH61" s="86">
        <f>IF('女子単'!N66="","",'女子単'!N66)</f>
      </c>
      <c r="AI61" s="106">
        <f>IF('女子単'!O66="","",'女子単'!O66)</f>
      </c>
      <c r="AJ61" s="86">
        <f t="shared" si="2"/>
      </c>
      <c r="AK61" s="86">
        <f>IF(COUNTIF('男子複'!L66,"*Ａ*"),"MDA",IF(COUNTIF('男子複'!L66,"*Ｂ*"),"MDB",IF(COUNTIF('男子複'!L66,"*Ｃ*"),"MDC",IF(COUNTIF('男子複'!L66,"*40*"),"MD40",IF(COUNTIF('男子複'!L66,"*50*"),"MD50",IF(COUNTIF('男子複'!L66,"*60*"),"MD60",""))))))</f>
      </c>
      <c r="AL61" s="86">
        <f>IF('男子複'!M66="","",'男子複'!M66)</f>
      </c>
      <c r="AM61" s="86">
        <f>IF('男子複'!N66="","",'男子複'!N66)</f>
      </c>
      <c r="AN61" s="86">
        <f>IF('男子複'!O66="","",'男子複'!O66)</f>
      </c>
      <c r="AO61" s="104">
        <f t="shared" si="3"/>
      </c>
      <c r="AP61" s="86">
        <f>IF(COUNTIF('女子複'!L66,"*Ａ*"),"WDA",IF(COUNTIF('女子複'!L66,"*Ｂ*"),"WDB",IF(COUNTIF('女子複'!L66,"*Ｃ*"),"WDC",IF(COUNTIF('女子複'!L66,"*30*"),"WD30",IF(COUNTIF('女子複'!L66,"*40*"),"WD40","")))))</f>
      </c>
      <c r="AQ61" s="86">
        <f>IF('女子複'!M66="","",'女子複'!M66)</f>
      </c>
      <c r="AR61" s="86">
        <f>IF('女子複'!N66="","",'女子複'!N66)</f>
      </c>
      <c r="AS61" s="106">
        <f>IF('女子複'!O66="","",'女子複'!O66)</f>
      </c>
      <c r="AT61" s="86">
        <f t="shared" si="4"/>
      </c>
      <c r="AU61" s="86">
        <f>IF(COUNTIF('混合複'!L66,"*一般*"),"XD",IF(COUNTIF('混合複'!L66,"*40歳*"),"XD40",IF(COUNTIF('混合複'!L66,"*50歳*"),"XD50","")))</f>
      </c>
      <c r="AV61" s="86">
        <f>IF('混合複'!M66="","",'混合複'!M66)</f>
      </c>
      <c r="AW61" s="86">
        <f>IF('混合複'!N66="","",'混合複'!N66)</f>
      </c>
      <c r="AX61" s="86">
        <f>IF('混合複'!O66="","",'混合複'!O66)</f>
      </c>
    </row>
    <row r="62" spans="1:50" ht="11.25">
      <c r="A62" s="104"/>
      <c r="Y62" s="105"/>
      <c r="Z62" s="86">
        <f t="shared" si="0"/>
      </c>
      <c r="AA62" s="86">
        <f>IF(COUNTIF('男子単'!L67,"*Ａ*"),"MSA",IF(COUNTIF('男子単'!L67,"*Ｂ*"),"MSB",IF(COUNTIF('男子単'!L67,"*Ｃ*"),"MSC","")))</f>
      </c>
      <c r="AB62" s="86">
        <f>IF('男子単'!M67="","",'男子単'!M67)</f>
      </c>
      <c r="AC62" s="86">
        <f>IF('男子単'!N67="","",'男子単'!N67)</f>
      </c>
      <c r="AD62" s="86">
        <f>IF('男子単'!O67="","",'男子単'!O67)</f>
      </c>
      <c r="AE62" s="104">
        <f t="shared" si="1"/>
      </c>
      <c r="AF62" s="86">
        <f>IF(COUNTIF('女子単'!L67,"*Ａ*"),"WSA",IF(COUNTIF('女子単'!L67,"*Ｂ*"),"WSB",IF(COUNTIF('女子単'!L67,"*Ｃ*"),"WSC","")))</f>
      </c>
      <c r="AG62" s="86">
        <f>IF('女子単'!M67="","",'女子単'!M67)</f>
      </c>
      <c r="AH62" s="86">
        <f>IF('女子単'!N67="","",'女子単'!N67)</f>
      </c>
      <c r="AI62" s="106">
        <f>IF('女子単'!O67="","",'女子単'!O67)</f>
      </c>
      <c r="AJ62" s="86">
        <f t="shared" si="2"/>
      </c>
      <c r="AK62" s="86">
        <f>IF(COUNTIF('男子複'!L67,"*Ａ*"),"MDA",IF(COUNTIF('男子複'!L67,"*Ｂ*"),"MDB",IF(COUNTIF('男子複'!L67,"*Ｃ*"),"MDC",IF(COUNTIF('男子複'!L67,"*40*"),"MD40",IF(COUNTIF('男子複'!L67,"*50*"),"MD50",IF(COUNTIF('男子複'!L67,"*60*"),"MD60",""))))))</f>
      </c>
      <c r="AL62" s="86">
        <f>IF('男子複'!M67="","",'男子複'!M67)</f>
      </c>
      <c r="AM62" s="86">
        <f>IF('男子複'!N67="","",'男子複'!N67)</f>
      </c>
      <c r="AN62" s="86">
        <f>IF('男子複'!O67="","",'男子複'!O67)</f>
      </c>
      <c r="AO62" s="104">
        <f t="shared" si="3"/>
      </c>
      <c r="AP62" s="86">
        <f>IF(COUNTIF('女子複'!L67,"*Ａ*"),"WDA",IF(COUNTIF('女子複'!L67,"*Ｂ*"),"WDB",IF(COUNTIF('女子複'!L67,"*Ｃ*"),"WDC",IF(COUNTIF('女子複'!L67,"*30*"),"WD30",IF(COUNTIF('女子複'!L67,"*40*"),"WD40","")))))</f>
      </c>
      <c r="AQ62" s="86">
        <f>IF('女子複'!M67="","",'女子複'!M67)</f>
      </c>
      <c r="AR62" s="86">
        <f>IF('女子複'!N67="","",'女子複'!N67)</f>
      </c>
      <c r="AS62" s="106">
        <f>IF('女子複'!O67="","",'女子複'!O67)</f>
      </c>
      <c r="AT62" s="86">
        <f t="shared" si="4"/>
      </c>
      <c r="AU62" s="86">
        <f>IF(COUNTIF('混合複'!L67,"*一般*"),"XD",IF(COUNTIF('混合複'!L67,"*40歳*"),"XD40",IF(COUNTIF('混合複'!L67,"*50歳*"),"XD50","")))</f>
      </c>
      <c r="AV62" s="86">
        <f>IF('混合複'!M67="","",'混合複'!M67)</f>
      </c>
      <c r="AW62" s="86">
        <f>IF('混合複'!N67="","",'混合複'!N67)</f>
      </c>
      <c r="AX62" s="86">
        <f>IF('混合複'!O67="","",'混合複'!O67)</f>
      </c>
    </row>
    <row r="63" spans="1:50" ht="11.25">
      <c r="A63" s="104"/>
      <c r="Y63" s="105"/>
      <c r="Z63" s="86">
        <f t="shared" si="0"/>
      </c>
      <c r="AA63" s="86">
        <f>IF(COUNTIF('男子単'!L68,"*Ａ*"),"MSA",IF(COUNTIF('男子単'!L68,"*Ｂ*"),"MSB",IF(COUNTIF('男子単'!L68,"*Ｃ*"),"MSC","")))</f>
      </c>
      <c r="AB63" s="86">
        <f>IF('男子単'!M68="","",'男子単'!M68)</f>
      </c>
      <c r="AC63" s="86">
        <f>IF('男子単'!N68="","",'男子単'!N68)</f>
      </c>
      <c r="AD63" s="86">
        <f>IF('男子単'!O68="","",'男子単'!O68)</f>
      </c>
      <c r="AE63" s="104">
        <f t="shared" si="1"/>
      </c>
      <c r="AF63" s="86">
        <f>IF(COUNTIF('女子単'!L68,"*Ａ*"),"WSA",IF(COUNTIF('女子単'!L68,"*Ｂ*"),"WSB",IF(COUNTIF('女子単'!L68,"*Ｃ*"),"WSC","")))</f>
      </c>
      <c r="AG63" s="86">
        <f>IF('女子単'!M68="","",'女子単'!M68)</f>
      </c>
      <c r="AH63" s="86">
        <f>IF('女子単'!N68="","",'女子単'!N68)</f>
      </c>
      <c r="AI63" s="106">
        <f>IF('女子単'!O68="","",'女子単'!O68)</f>
      </c>
      <c r="AJ63" s="86">
        <f t="shared" si="2"/>
      </c>
      <c r="AK63" s="86">
        <f>IF(COUNTIF('男子複'!L68,"*Ａ*"),"MDA",IF(COUNTIF('男子複'!L68,"*Ｂ*"),"MDB",IF(COUNTIF('男子複'!L68,"*Ｃ*"),"MDC",IF(COUNTIF('男子複'!L68,"*40*"),"MD40",IF(COUNTIF('男子複'!L68,"*50*"),"MD50",IF(COUNTIF('男子複'!L68,"*60*"),"MD60",""))))))</f>
      </c>
      <c r="AL63" s="86">
        <f>IF('男子複'!M68="","",'男子複'!M68)</f>
      </c>
      <c r="AM63" s="86">
        <f>IF('男子複'!N68="","",'男子複'!N68)</f>
      </c>
      <c r="AN63" s="86">
        <f>IF('男子複'!O68="","",'男子複'!O68)</f>
      </c>
      <c r="AO63" s="104">
        <f t="shared" si="3"/>
      </c>
      <c r="AP63" s="86">
        <f>IF(COUNTIF('女子複'!L68,"*Ａ*"),"WDA",IF(COUNTIF('女子複'!L68,"*Ｂ*"),"WDB",IF(COUNTIF('女子複'!L68,"*Ｃ*"),"WDC",IF(COUNTIF('女子複'!L68,"*30*"),"WD30",IF(COUNTIF('女子複'!L68,"*40*"),"WD40","")))))</f>
      </c>
      <c r="AQ63" s="86">
        <f>IF('女子複'!M68="","",'女子複'!M68)</f>
      </c>
      <c r="AR63" s="86">
        <f>IF('女子複'!N68="","",'女子複'!N68)</f>
      </c>
      <c r="AS63" s="106">
        <f>IF('女子複'!O68="","",'女子複'!O68)</f>
      </c>
      <c r="AT63" s="86">
        <f t="shared" si="4"/>
      </c>
      <c r="AU63" s="86">
        <f>IF(COUNTIF('混合複'!L68,"*一般*"),"XD",IF(COUNTIF('混合複'!L68,"*40歳*"),"XD40",IF(COUNTIF('混合複'!L68,"*50歳*"),"XD50","")))</f>
      </c>
      <c r="AV63" s="86">
        <f>IF('混合複'!M68="","",'混合複'!M68)</f>
      </c>
      <c r="AW63" s="86">
        <f>IF('混合複'!N68="","",'混合複'!N68)</f>
      </c>
      <c r="AX63" s="86">
        <f>IF('混合複'!O68="","",'混合複'!O68)</f>
      </c>
    </row>
    <row r="64" spans="1:50" ht="11.25">
      <c r="A64" s="104"/>
      <c r="Y64" s="105"/>
      <c r="Z64" s="86">
        <f t="shared" si="0"/>
      </c>
      <c r="AA64" s="86">
        <f>IF(COUNTIF('男子単'!L69,"*Ａ*"),"MSA",IF(COUNTIF('男子単'!L69,"*Ｂ*"),"MSB",IF(COUNTIF('男子単'!L69,"*Ｃ*"),"MSC","")))</f>
      </c>
      <c r="AB64" s="86">
        <f>IF('男子単'!M69="","",'男子単'!M69)</f>
      </c>
      <c r="AC64" s="86">
        <f>IF('男子単'!N69="","",'男子単'!N69)</f>
      </c>
      <c r="AD64" s="86">
        <f>IF('男子単'!O69="","",'男子単'!O69)</f>
      </c>
      <c r="AE64" s="104">
        <f t="shared" si="1"/>
      </c>
      <c r="AF64" s="86">
        <f>IF(COUNTIF('女子単'!L69,"*Ａ*"),"WSA",IF(COUNTIF('女子単'!L69,"*Ｂ*"),"WSB",IF(COUNTIF('女子単'!L69,"*Ｃ*"),"WSC","")))</f>
      </c>
      <c r="AG64" s="86">
        <f>IF('女子単'!M69="","",'女子単'!M69)</f>
      </c>
      <c r="AH64" s="86">
        <f>IF('女子単'!N69="","",'女子単'!N69)</f>
      </c>
      <c r="AI64" s="106">
        <f>IF('女子単'!O69="","",'女子単'!O69)</f>
      </c>
      <c r="AJ64" s="86">
        <f t="shared" si="2"/>
      </c>
      <c r="AK64" s="86">
        <f>IF(COUNTIF('男子複'!L69,"*Ａ*"),"MDA",IF(COUNTIF('男子複'!L69,"*Ｂ*"),"MDB",IF(COUNTIF('男子複'!L69,"*Ｃ*"),"MDC",IF(COUNTIF('男子複'!L69,"*40*"),"MD40",IF(COUNTIF('男子複'!L69,"*50*"),"MD50",IF(COUNTIF('男子複'!L69,"*60*"),"MD60",""))))))</f>
      </c>
      <c r="AL64" s="86">
        <f>IF('男子複'!M69="","",'男子複'!M69)</f>
      </c>
      <c r="AM64" s="86">
        <f>IF('男子複'!N69="","",'男子複'!N69)</f>
      </c>
      <c r="AN64" s="86">
        <f>IF('男子複'!O69="","",'男子複'!O69)</f>
      </c>
      <c r="AO64" s="104">
        <f t="shared" si="3"/>
      </c>
      <c r="AP64" s="86">
        <f>IF(COUNTIF('女子複'!L69,"*Ａ*"),"WDA",IF(COUNTIF('女子複'!L69,"*Ｂ*"),"WDB",IF(COUNTIF('女子複'!L69,"*Ｃ*"),"WDC",IF(COUNTIF('女子複'!L69,"*30*"),"WD30",IF(COUNTIF('女子複'!L69,"*40*"),"WD40","")))))</f>
      </c>
      <c r="AQ64" s="86">
        <f>IF('女子複'!M69="","",'女子複'!M69)</f>
      </c>
      <c r="AR64" s="86">
        <f>IF('女子複'!N69="","",'女子複'!N69)</f>
      </c>
      <c r="AS64" s="106">
        <f>IF('女子複'!O69="","",'女子複'!O69)</f>
      </c>
      <c r="AT64" s="86">
        <f t="shared" si="4"/>
      </c>
      <c r="AU64" s="86">
        <f>IF(COUNTIF('混合複'!L69,"*一般*"),"XD",IF(COUNTIF('混合複'!L69,"*40歳*"),"XD40",IF(COUNTIF('混合複'!L69,"*50歳*"),"XD50","")))</f>
      </c>
      <c r="AV64" s="86">
        <f>IF('混合複'!M69="","",'混合複'!M69)</f>
      </c>
      <c r="AW64" s="86">
        <f>IF('混合複'!N69="","",'混合複'!N69)</f>
      </c>
      <c r="AX64" s="86">
        <f>IF('混合複'!O69="","",'混合複'!O69)</f>
      </c>
    </row>
    <row r="65" spans="1:50" ht="11.25">
      <c r="A65" s="104"/>
      <c r="Y65" s="105"/>
      <c r="Z65" s="86">
        <f t="shared" si="0"/>
      </c>
      <c r="AA65" s="86">
        <f>IF(COUNTIF('男子単'!L70,"*Ａ*"),"MSA",IF(COUNTIF('男子単'!L70,"*Ｂ*"),"MSB",IF(COUNTIF('男子単'!L70,"*Ｃ*"),"MSC","")))</f>
      </c>
      <c r="AB65" s="86">
        <f>IF('男子単'!M70="","",'男子単'!M70)</f>
      </c>
      <c r="AC65" s="86">
        <f>IF('男子単'!N70="","",'男子単'!N70)</f>
      </c>
      <c r="AD65" s="86">
        <f>IF('男子単'!O70="","",'男子単'!O70)</f>
      </c>
      <c r="AE65" s="104">
        <f t="shared" si="1"/>
      </c>
      <c r="AF65" s="86">
        <f>IF(COUNTIF('女子単'!L70,"*Ａ*"),"WSA",IF(COUNTIF('女子単'!L70,"*Ｂ*"),"WSB",IF(COUNTIF('女子単'!L70,"*Ｃ*"),"WSC","")))</f>
      </c>
      <c r="AG65" s="86">
        <f>IF('女子単'!M70="","",'女子単'!M70)</f>
      </c>
      <c r="AH65" s="86">
        <f>IF('女子単'!N70="","",'女子単'!N70)</f>
      </c>
      <c r="AI65" s="106">
        <f>IF('女子単'!O70="","",'女子単'!O70)</f>
      </c>
      <c r="AJ65" s="86">
        <f t="shared" si="2"/>
      </c>
      <c r="AK65" s="86">
        <f>IF(COUNTIF('男子複'!L70,"*Ａ*"),"MDA",IF(COUNTIF('男子複'!L70,"*Ｂ*"),"MDB",IF(COUNTIF('男子複'!L70,"*Ｃ*"),"MDC",IF(COUNTIF('男子複'!L70,"*40*"),"MD40",IF(COUNTIF('男子複'!L70,"*50*"),"MD50",IF(COUNTIF('男子複'!L70,"*60*"),"MD60",""))))))</f>
      </c>
      <c r="AL65" s="86">
        <f>IF('男子複'!M70="","",'男子複'!M70)</f>
      </c>
      <c r="AM65" s="86">
        <f>IF('男子複'!N70="","",'男子複'!N70)</f>
      </c>
      <c r="AN65" s="86">
        <f>IF('男子複'!O70="","",'男子複'!O70)</f>
      </c>
      <c r="AO65" s="104">
        <f t="shared" si="3"/>
      </c>
      <c r="AP65" s="86">
        <f>IF(COUNTIF('女子複'!L70,"*Ａ*"),"WDA",IF(COUNTIF('女子複'!L70,"*Ｂ*"),"WDB",IF(COUNTIF('女子複'!L70,"*Ｃ*"),"WDC",IF(COUNTIF('女子複'!L70,"*30*"),"WD30",IF(COUNTIF('女子複'!L70,"*40*"),"WD40","")))))</f>
      </c>
      <c r="AQ65" s="86">
        <f>IF('女子複'!M70="","",'女子複'!M70)</f>
      </c>
      <c r="AR65" s="86">
        <f>IF('女子複'!N70="","",'女子複'!N70)</f>
      </c>
      <c r="AS65" s="106">
        <f>IF('女子複'!O70="","",'女子複'!O70)</f>
      </c>
      <c r="AT65" s="86">
        <f t="shared" si="4"/>
      </c>
      <c r="AU65" s="86">
        <f>IF(COUNTIF('混合複'!L70,"*一般*"),"XD",IF(COUNTIF('混合複'!L70,"*40歳*"),"XD40",IF(COUNTIF('混合複'!L70,"*50歳*"),"XD50","")))</f>
      </c>
      <c r="AV65" s="86">
        <f>IF('混合複'!M70="","",'混合複'!M70)</f>
      </c>
      <c r="AW65" s="86">
        <f>IF('混合複'!N70="","",'混合複'!N70)</f>
      </c>
      <c r="AX65" s="86">
        <f>IF('混合複'!O70="","",'混合複'!O70)</f>
      </c>
    </row>
    <row r="66" spans="1:50" ht="11.25">
      <c r="A66" s="104"/>
      <c r="Y66" s="105"/>
      <c r="Z66" s="86">
        <f t="shared" si="0"/>
      </c>
      <c r="AA66" s="86">
        <f>IF(COUNTIF('男子単'!L71,"*Ａ*"),"MSA",IF(COUNTIF('男子単'!L71,"*Ｂ*"),"MSB",IF(COUNTIF('男子単'!L71,"*Ｃ*"),"MSC","")))</f>
      </c>
      <c r="AB66" s="86">
        <f>IF('男子単'!M71="","",'男子単'!M71)</f>
      </c>
      <c r="AC66" s="86">
        <f>IF('男子単'!N71="","",'男子単'!N71)</f>
      </c>
      <c r="AD66" s="86">
        <f>IF('男子単'!O71="","",'男子単'!O71)</f>
      </c>
      <c r="AE66" s="104">
        <f t="shared" si="1"/>
      </c>
      <c r="AF66" s="86">
        <f>IF(COUNTIF('女子単'!L71,"*Ａ*"),"WSA",IF(COUNTIF('女子単'!L71,"*Ｂ*"),"WSB",IF(COUNTIF('女子単'!L71,"*Ｃ*"),"WSC","")))</f>
      </c>
      <c r="AG66" s="86">
        <f>IF('女子単'!M71="","",'女子単'!M71)</f>
      </c>
      <c r="AH66" s="86">
        <f>IF('女子単'!N71="","",'女子単'!N71)</f>
      </c>
      <c r="AI66" s="106">
        <f>IF('女子単'!O71="","",'女子単'!O71)</f>
      </c>
      <c r="AJ66" s="86">
        <f t="shared" si="2"/>
      </c>
      <c r="AK66" s="86">
        <f>IF(COUNTIF('男子複'!L71,"*Ａ*"),"MDA",IF(COUNTIF('男子複'!L71,"*Ｂ*"),"MDB",IF(COUNTIF('男子複'!L71,"*Ｃ*"),"MDC",IF(COUNTIF('男子複'!L71,"*40*"),"MD40",IF(COUNTIF('男子複'!L71,"*50*"),"MD50",IF(COUNTIF('男子複'!L71,"*60*"),"MD60",""))))))</f>
      </c>
      <c r="AL66" s="86">
        <f>IF('男子複'!M71="","",'男子複'!M71)</f>
      </c>
      <c r="AM66" s="86">
        <f>IF('男子複'!N71="","",'男子複'!N71)</f>
      </c>
      <c r="AN66" s="86">
        <f>IF('男子複'!O71="","",'男子複'!O71)</f>
      </c>
      <c r="AO66" s="104">
        <f t="shared" si="3"/>
      </c>
      <c r="AP66" s="86">
        <f>IF(COUNTIF('女子複'!L71,"*Ａ*"),"WDA",IF(COUNTIF('女子複'!L71,"*Ｂ*"),"WDB",IF(COUNTIF('女子複'!L71,"*Ｃ*"),"WDC",IF(COUNTIF('女子複'!L71,"*30*"),"WD30",IF(COUNTIF('女子複'!L71,"*40*"),"WD40","")))))</f>
      </c>
      <c r="AQ66" s="86">
        <f>IF('女子複'!M71="","",'女子複'!M71)</f>
      </c>
      <c r="AR66" s="86">
        <f>IF('女子複'!N71="","",'女子複'!N71)</f>
      </c>
      <c r="AS66" s="106">
        <f>IF('女子複'!O71="","",'女子複'!O71)</f>
      </c>
      <c r="AT66" s="86">
        <f t="shared" si="4"/>
      </c>
      <c r="AU66" s="86">
        <f>IF(COUNTIF('混合複'!L71,"*一般*"),"XD",IF(COUNTIF('混合複'!L71,"*40歳*"),"XD40",IF(COUNTIF('混合複'!L71,"*50歳*"),"XD50","")))</f>
      </c>
      <c r="AV66" s="86">
        <f>IF('混合複'!M71="","",'混合複'!M71)</f>
      </c>
      <c r="AW66" s="86">
        <f>IF('混合複'!N71="","",'混合複'!N71)</f>
      </c>
      <c r="AX66" s="86">
        <f>IF('混合複'!O71="","",'混合複'!O71)</f>
      </c>
    </row>
    <row r="67" spans="1:50" ht="11.25">
      <c r="A67" s="104"/>
      <c r="Y67" s="105"/>
      <c r="Z67" s="86">
        <f t="shared" si="0"/>
      </c>
      <c r="AA67" s="86">
        <f>IF(COUNTIF('男子単'!L72,"*Ａ*"),"MSA",IF(COUNTIF('男子単'!L72,"*Ｂ*"),"MSB",IF(COUNTIF('男子単'!L72,"*Ｃ*"),"MSC","")))</f>
      </c>
      <c r="AB67" s="86">
        <f>IF('男子単'!M72="","",'男子単'!M72)</f>
      </c>
      <c r="AC67" s="86">
        <f>IF('男子単'!N72="","",'男子単'!N72)</f>
      </c>
      <c r="AD67" s="86">
        <f>IF('男子単'!O72="","",'男子単'!O72)</f>
      </c>
      <c r="AE67" s="104">
        <f t="shared" si="1"/>
      </c>
      <c r="AF67" s="86">
        <f>IF(COUNTIF('女子単'!L72,"*Ａ*"),"WSA",IF(COUNTIF('女子単'!L72,"*Ｂ*"),"WSB",IF(COUNTIF('女子単'!L72,"*Ｃ*"),"WSC","")))</f>
      </c>
      <c r="AG67" s="86">
        <f>IF('女子単'!M72="","",'女子単'!M72)</f>
      </c>
      <c r="AH67" s="86">
        <f>IF('女子単'!N72="","",'女子単'!N72)</f>
      </c>
      <c r="AI67" s="106">
        <f>IF('女子単'!O72="","",'女子単'!O72)</f>
      </c>
      <c r="AJ67" s="86">
        <f t="shared" si="2"/>
      </c>
      <c r="AK67" s="86">
        <f>IF(COUNTIF('男子複'!L72,"*Ａ*"),"MDA",IF(COUNTIF('男子複'!L72,"*Ｂ*"),"MDB",IF(COUNTIF('男子複'!L72,"*Ｃ*"),"MDC",IF(COUNTIF('男子複'!L72,"*40*"),"MD40",IF(COUNTIF('男子複'!L72,"*50*"),"MD50",IF(COUNTIF('男子複'!L72,"*60*"),"MD60",""))))))</f>
      </c>
      <c r="AL67" s="86">
        <f>IF('男子複'!M72="","",'男子複'!M72)</f>
      </c>
      <c r="AM67" s="86">
        <f>IF('男子複'!N72="","",'男子複'!N72)</f>
      </c>
      <c r="AN67" s="86">
        <f>IF('男子複'!O72="","",'男子複'!O72)</f>
      </c>
      <c r="AO67" s="104">
        <f t="shared" si="3"/>
      </c>
      <c r="AP67" s="86">
        <f>IF(COUNTIF('女子複'!L72,"*Ａ*"),"WDA",IF(COUNTIF('女子複'!L72,"*Ｂ*"),"WDB",IF(COUNTIF('女子複'!L72,"*Ｃ*"),"WDC",IF(COUNTIF('女子複'!L72,"*30*"),"WD30",IF(COUNTIF('女子複'!L72,"*40*"),"WD40","")))))</f>
      </c>
      <c r="AQ67" s="86">
        <f>IF('女子複'!M72="","",'女子複'!M72)</f>
      </c>
      <c r="AR67" s="86">
        <f>IF('女子複'!N72="","",'女子複'!N72)</f>
      </c>
      <c r="AS67" s="106">
        <f>IF('女子複'!O72="","",'女子複'!O72)</f>
      </c>
      <c r="AT67" s="86">
        <f t="shared" si="4"/>
      </c>
      <c r="AU67" s="86">
        <f>IF(COUNTIF('混合複'!L72,"*一般*"),"XD",IF(COUNTIF('混合複'!L72,"*40歳*"),"XD40",IF(COUNTIF('混合複'!L72,"*50歳*"),"XD50","")))</f>
      </c>
      <c r="AV67" s="86">
        <f>IF('混合複'!M72="","",'混合複'!M72)</f>
      </c>
      <c r="AW67" s="86">
        <f>IF('混合複'!N72="","",'混合複'!N72)</f>
      </c>
      <c r="AX67" s="86">
        <f>IF('混合複'!O72="","",'混合複'!O72)</f>
      </c>
    </row>
    <row r="68" spans="1:50" ht="11.25">
      <c r="A68" s="104"/>
      <c r="Y68" s="105"/>
      <c r="Z68" s="86">
        <f aca="true" t="shared" si="5" ref="Z68:Z100">IF(AA68="","",$A$2)</f>
      </c>
      <c r="AA68" s="86">
        <f>IF(COUNTIF('男子単'!L73,"*Ａ*"),"MSA",IF(COUNTIF('男子単'!L73,"*Ｂ*"),"MSB",IF(COUNTIF('男子単'!L73,"*Ｃ*"),"MSC","")))</f>
      </c>
      <c r="AB68" s="86">
        <f>IF('男子単'!M73="","",'男子単'!M73)</f>
      </c>
      <c r="AC68" s="86">
        <f>IF('男子単'!N73="","",'男子単'!N73)</f>
      </c>
      <c r="AD68" s="86">
        <f>IF('男子単'!O73="","",'男子単'!O73)</f>
      </c>
      <c r="AE68" s="104">
        <f aca="true" t="shared" si="6" ref="AE68:AE100">IF(AF68="","",$A$2)</f>
      </c>
      <c r="AF68" s="86">
        <f>IF(COUNTIF('女子単'!L73,"*Ａ*"),"WSA",IF(COUNTIF('女子単'!L73,"*Ｂ*"),"WSB",IF(COUNTIF('女子単'!L73,"*Ｃ*"),"WSC","")))</f>
      </c>
      <c r="AG68" s="86">
        <f>IF('女子単'!M73="","",'女子単'!M73)</f>
      </c>
      <c r="AH68" s="86">
        <f>IF('女子単'!N73="","",'女子単'!N73)</f>
      </c>
      <c r="AI68" s="106">
        <f>IF('女子単'!O73="","",'女子単'!O73)</f>
      </c>
      <c r="AJ68" s="86">
        <f aca="true" t="shared" si="7" ref="AJ68:AJ100">IF(AK68="","",$A$2)</f>
      </c>
      <c r="AK68" s="86">
        <f>IF(COUNTIF('男子複'!L73,"*Ａ*"),"MDA",IF(COUNTIF('男子複'!L73,"*Ｂ*"),"MDB",IF(COUNTIF('男子複'!L73,"*Ｃ*"),"MDC",IF(COUNTIF('男子複'!L73,"*40*"),"MD40",IF(COUNTIF('男子複'!L73,"*50*"),"MD50",IF(COUNTIF('男子複'!L73,"*60*"),"MD60",""))))))</f>
      </c>
      <c r="AL68" s="86">
        <f>IF('男子複'!M73="","",'男子複'!M73)</f>
      </c>
      <c r="AM68" s="86">
        <f>IF('男子複'!N73="","",'男子複'!N73)</f>
      </c>
      <c r="AN68" s="86">
        <f>IF('男子複'!O73="","",'男子複'!O73)</f>
      </c>
      <c r="AO68" s="104">
        <f aca="true" t="shared" si="8" ref="AO68:AO100">IF(AP68="","",$A$2)</f>
      </c>
      <c r="AP68" s="86">
        <f>IF(COUNTIF('女子複'!L73,"*Ａ*"),"WDA",IF(COUNTIF('女子複'!L73,"*Ｂ*"),"WDB",IF(COUNTIF('女子複'!L73,"*Ｃ*"),"WDC",IF(COUNTIF('女子複'!L73,"*30*"),"WD30",IF(COUNTIF('女子複'!L73,"*40*"),"WD40","")))))</f>
      </c>
      <c r="AQ68" s="86">
        <f>IF('女子複'!M73="","",'女子複'!M73)</f>
      </c>
      <c r="AR68" s="86">
        <f>IF('女子複'!N73="","",'女子複'!N73)</f>
      </c>
      <c r="AS68" s="106">
        <f>IF('女子複'!O73="","",'女子複'!O73)</f>
      </c>
      <c r="AT68" s="86">
        <f aca="true" t="shared" si="9" ref="AT68:AT76">IF(AU68="","",$A$2)</f>
      </c>
      <c r="AU68" s="86">
        <f>IF(COUNTIF('混合複'!L73,"*一般*"),"XD",IF(COUNTIF('混合複'!L73,"*40歳*"),"XD40",IF(COUNTIF('混合複'!L73,"*50歳*"),"XD50","")))</f>
      </c>
      <c r="AV68" s="86">
        <f>IF('混合複'!M73="","",'混合複'!M73)</f>
      </c>
      <c r="AW68" s="86">
        <f>IF('混合複'!N73="","",'混合複'!N73)</f>
      </c>
      <c r="AX68" s="86">
        <f>IF('混合複'!O73="","",'混合複'!O73)</f>
      </c>
    </row>
    <row r="69" spans="1:50" ht="11.25">
      <c r="A69" s="104"/>
      <c r="Y69" s="105"/>
      <c r="Z69" s="86">
        <f t="shared" si="5"/>
      </c>
      <c r="AA69" s="86">
        <f>IF(COUNTIF('男子単'!L74,"*Ａ*"),"MSA",IF(COUNTIF('男子単'!L74,"*Ｂ*"),"MSB",IF(COUNTIF('男子単'!L74,"*Ｃ*"),"MSC","")))</f>
      </c>
      <c r="AB69" s="86">
        <f>IF('男子単'!M74="","",'男子単'!M74)</f>
      </c>
      <c r="AC69" s="86">
        <f>IF('男子単'!N74="","",'男子単'!N74)</f>
      </c>
      <c r="AD69" s="86">
        <f>IF('男子単'!O74="","",'男子単'!O74)</f>
      </c>
      <c r="AE69" s="104">
        <f t="shared" si="6"/>
      </c>
      <c r="AF69" s="86">
        <f>IF(COUNTIF('女子単'!L74,"*Ａ*"),"WSA",IF(COUNTIF('女子単'!L74,"*Ｂ*"),"WSB",IF(COUNTIF('女子単'!L74,"*Ｃ*"),"WSC","")))</f>
      </c>
      <c r="AG69" s="86">
        <f>IF('女子単'!M74="","",'女子単'!M74)</f>
      </c>
      <c r="AH69" s="86">
        <f>IF('女子単'!N74="","",'女子単'!N74)</f>
      </c>
      <c r="AI69" s="106">
        <f>IF('女子単'!O74="","",'女子単'!O74)</f>
      </c>
      <c r="AJ69" s="86">
        <f t="shared" si="7"/>
      </c>
      <c r="AK69" s="86">
        <f>IF(COUNTIF('男子複'!L74,"*Ａ*"),"MDA",IF(COUNTIF('男子複'!L74,"*Ｂ*"),"MDB",IF(COUNTIF('男子複'!L74,"*Ｃ*"),"MDC",IF(COUNTIF('男子複'!L74,"*40*"),"MD40",IF(COUNTIF('男子複'!L74,"*50*"),"MD50",IF(COUNTIF('男子複'!L74,"*60*"),"MD60",""))))))</f>
      </c>
      <c r="AL69" s="86">
        <f>IF('男子複'!M74="","",'男子複'!M74)</f>
      </c>
      <c r="AM69" s="86">
        <f>IF('男子複'!N74="","",'男子複'!N74)</f>
      </c>
      <c r="AN69" s="86">
        <f>IF('男子複'!O74="","",'男子複'!O74)</f>
      </c>
      <c r="AO69" s="104">
        <f t="shared" si="8"/>
      </c>
      <c r="AP69" s="86">
        <f>IF(COUNTIF('女子複'!L74,"*Ａ*"),"WDA",IF(COUNTIF('女子複'!L74,"*Ｂ*"),"WDB",IF(COUNTIF('女子複'!L74,"*Ｃ*"),"WDC",IF(COUNTIF('女子複'!L74,"*30*"),"WD30",IF(COUNTIF('女子複'!L74,"*40*"),"WD40","")))))</f>
      </c>
      <c r="AQ69" s="86">
        <f>IF('女子複'!M74="","",'女子複'!M74)</f>
      </c>
      <c r="AR69" s="86">
        <f>IF('女子複'!N74="","",'女子複'!N74)</f>
      </c>
      <c r="AS69" s="106">
        <f>IF('女子複'!O74="","",'女子複'!O74)</f>
      </c>
      <c r="AT69" s="86">
        <f t="shared" si="9"/>
      </c>
      <c r="AU69" s="86">
        <f>IF(COUNTIF('混合複'!L74,"*一般*"),"XD",IF(COUNTIF('混合複'!L74,"*40歳*"),"XD40",IF(COUNTIF('混合複'!L74,"*50歳*"),"XD50","")))</f>
      </c>
      <c r="AV69" s="86">
        <f>IF('混合複'!M74="","",'混合複'!M74)</f>
      </c>
      <c r="AW69" s="86">
        <f>IF('混合複'!N74="","",'混合複'!N74)</f>
      </c>
      <c r="AX69" s="86">
        <f>IF('混合複'!O74="","",'混合複'!O74)</f>
      </c>
    </row>
    <row r="70" spans="1:50" ht="11.25">
      <c r="A70" s="104"/>
      <c r="Y70" s="105"/>
      <c r="Z70" s="86">
        <f t="shared" si="5"/>
      </c>
      <c r="AA70" s="86">
        <f>IF(COUNTIF('男子単'!L75,"*Ａ*"),"MSA",IF(COUNTIF('男子単'!L75,"*Ｂ*"),"MSB",IF(COUNTIF('男子単'!L75,"*Ｃ*"),"MSC","")))</f>
      </c>
      <c r="AB70" s="86">
        <f>IF('男子単'!M75="","",'男子単'!M75)</f>
      </c>
      <c r="AC70" s="86">
        <f>IF('男子単'!N75="","",'男子単'!N75)</f>
      </c>
      <c r="AD70" s="86">
        <f>IF('男子単'!O75="","",'男子単'!O75)</f>
      </c>
      <c r="AE70" s="104">
        <f t="shared" si="6"/>
      </c>
      <c r="AF70" s="86">
        <f>IF(COUNTIF('女子単'!L75,"*Ａ*"),"WSA",IF(COUNTIF('女子単'!L75,"*Ｂ*"),"WSB",IF(COUNTIF('女子単'!L75,"*Ｃ*"),"WSC","")))</f>
      </c>
      <c r="AG70" s="86">
        <f>IF('女子単'!M75="","",'女子単'!M75)</f>
      </c>
      <c r="AH70" s="86">
        <f>IF('女子単'!N75="","",'女子単'!N75)</f>
      </c>
      <c r="AI70" s="106">
        <f>IF('女子単'!O75="","",'女子単'!O75)</f>
      </c>
      <c r="AJ70" s="86">
        <f t="shared" si="7"/>
      </c>
      <c r="AK70" s="86">
        <f>IF(COUNTIF('男子複'!L75,"*Ａ*"),"MDA",IF(COUNTIF('男子複'!L75,"*Ｂ*"),"MDB",IF(COUNTIF('男子複'!L75,"*Ｃ*"),"MDC",IF(COUNTIF('男子複'!L75,"*40*"),"MD40",IF(COUNTIF('男子複'!L75,"*50*"),"MD50",IF(COUNTIF('男子複'!L75,"*60*"),"MD60",""))))))</f>
      </c>
      <c r="AL70" s="86">
        <f>IF('男子複'!M75="","",'男子複'!M75)</f>
      </c>
      <c r="AM70" s="86">
        <f>IF('男子複'!N75="","",'男子複'!N75)</f>
      </c>
      <c r="AN70" s="86">
        <f>IF('男子複'!O75="","",'男子複'!O75)</f>
      </c>
      <c r="AO70" s="104">
        <f t="shared" si="8"/>
      </c>
      <c r="AP70" s="86">
        <f>IF(COUNTIF('女子複'!L75,"*Ａ*"),"WDA",IF(COUNTIF('女子複'!L75,"*Ｂ*"),"WDB",IF(COUNTIF('女子複'!L75,"*Ｃ*"),"WDC",IF(COUNTIF('女子複'!L75,"*30*"),"WD30",IF(COUNTIF('女子複'!L75,"*40*"),"WD40","")))))</f>
      </c>
      <c r="AQ70" s="86">
        <f>IF('女子複'!M75="","",'女子複'!M75)</f>
      </c>
      <c r="AR70" s="86">
        <f>IF('女子複'!N75="","",'女子複'!N75)</f>
      </c>
      <c r="AS70" s="106">
        <f>IF('女子複'!O75="","",'女子複'!O75)</f>
      </c>
      <c r="AT70" s="86">
        <f t="shared" si="9"/>
      </c>
      <c r="AU70" s="86">
        <f>IF(COUNTIF('混合複'!L75,"*一般*"),"XD",IF(COUNTIF('混合複'!L75,"*40歳*"),"XD40",IF(COUNTIF('混合複'!L75,"*50歳*"),"XD50","")))</f>
      </c>
      <c r="AV70" s="86">
        <f>IF('混合複'!M75="","",'混合複'!M75)</f>
      </c>
      <c r="AW70" s="86">
        <f>IF('混合複'!N75="","",'混合複'!N75)</f>
      </c>
      <c r="AX70" s="86">
        <f>IF('混合複'!O75="","",'混合複'!O75)</f>
      </c>
    </row>
    <row r="71" spans="1:50" ht="11.25">
      <c r="A71" s="104"/>
      <c r="Y71" s="105"/>
      <c r="Z71" s="86">
        <f t="shared" si="5"/>
      </c>
      <c r="AA71" s="86">
        <f>IF(COUNTIF('男子単'!L76,"*Ａ*"),"MSA",IF(COUNTIF('男子単'!L76,"*Ｂ*"),"MSB",IF(COUNTIF('男子単'!L76,"*Ｃ*"),"MSC","")))</f>
      </c>
      <c r="AB71" s="86">
        <f>IF('男子単'!M76="","",'男子単'!M76)</f>
      </c>
      <c r="AC71" s="86">
        <f>IF('男子単'!N76="","",'男子単'!N76)</f>
      </c>
      <c r="AD71" s="86">
        <f>IF('男子単'!O76="","",'男子単'!O76)</f>
      </c>
      <c r="AE71" s="104">
        <f t="shared" si="6"/>
      </c>
      <c r="AF71" s="86">
        <f>IF(COUNTIF('女子単'!L76,"*Ａ*"),"WSA",IF(COUNTIF('女子単'!L76,"*Ｂ*"),"WSB",IF(COUNTIF('女子単'!L76,"*Ｃ*"),"WSC","")))</f>
      </c>
      <c r="AG71" s="86">
        <f>IF('女子単'!M76="","",'女子単'!M76)</f>
      </c>
      <c r="AH71" s="86">
        <f>IF('女子単'!N76="","",'女子単'!N76)</f>
      </c>
      <c r="AI71" s="106">
        <f>IF('女子単'!O76="","",'女子単'!O76)</f>
      </c>
      <c r="AJ71" s="86">
        <f t="shared" si="7"/>
      </c>
      <c r="AK71" s="86">
        <f>IF(COUNTIF('男子複'!L76,"*Ａ*"),"MDA",IF(COUNTIF('男子複'!L76,"*Ｂ*"),"MDB",IF(COUNTIF('男子複'!L76,"*Ｃ*"),"MDC",IF(COUNTIF('男子複'!L76,"*40*"),"MD40",IF(COUNTIF('男子複'!L76,"*50*"),"MD50",IF(COUNTIF('男子複'!L76,"*60*"),"MD60",""))))))</f>
      </c>
      <c r="AL71" s="86">
        <f>IF('男子複'!M76="","",'男子複'!M76)</f>
      </c>
      <c r="AM71" s="86">
        <f>IF('男子複'!N76="","",'男子複'!N76)</f>
      </c>
      <c r="AN71" s="86">
        <f>IF('男子複'!O76="","",'男子複'!O76)</f>
      </c>
      <c r="AO71" s="104">
        <f t="shared" si="8"/>
      </c>
      <c r="AP71" s="86">
        <f>IF(COUNTIF('女子複'!L76,"*Ａ*"),"WDA",IF(COUNTIF('女子複'!L76,"*Ｂ*"),"WDB",IF(COUNTIF('女子複'!L76,"*Ｃ*"),"WDC",IF(COUNTIF('女子複'!L76,"*30*"),"WD30",IF(COUNTIF('女子複'!L76,"*40*"),"WD40","")))))</f>
      </c>
      <c r="AQ71" s="86">
        <f>IF('女子複'!M76="","",'女子複'!M76)</f>
      </c>
      <c r="AR71" s="86">
        <f>IF('女子複'!N76="","",'女子複'!N76)</f>
      </c>
      <c r="AS71" s="106">
        <f>IF('女子複'!O76="","",'女子複'!O76)</f>
      </c>
      <c r="AT71" s="86">
        <f t="shared" si="9"/>
      </c>
      <c r="AU71" s="86">
        <f>IF(COUNTIF('混合複'!L76,"*一般*"),"XD",IF(COUNTIF('混合複'!L76,"*40歳*"),"XD40",IF(COUNTIF('混合複'!L76,"*50歳*"),"XD50","")))</f>
      </c>
      <c r="AV71" s="86">
        <f>IF('混合複'!M76="","",'混合複'!M76)</f>
      </c>
      <c r="AW71" s="86">
        <f>IF('混合複'!N76="","",'混合複'!N76)</f>
      </c>
      <c r="AX71" s="86">
        <f>IF('混合複'!O76="","",'混合複'!O76)</f>
      </c>
    </row>
    <row r="72" spans="1:50" ht="11.25">
      <c r="A72" s="104"/>
      <c r="Y72" s="105"/>
      <c r="Z72" s="86">
        <f t="shared" si="5"/>
      </c>
      <c r="AA72" s="86">
        <f>IF(COUNTIF('男子単'!L77,"*Ａ*"),"MSA",IF(COUNTIF('男子単'!L77,"*Ｂ*"),"MSB",IF(COUNTIF('男子単'!L77,"*Ｃ*"),"MSC","")))</f>
      </c>
      <c r="AB72" s="86">
        <f>IF('男子単'!M77="","",'男子単'!M77)</f>
      </c>
      <c r="AC72" s="86">
        <f>IF('男子単'!N77="","",'男子単'!N77)</f>
      </c>
      <c r="AD72" s="86">
        <f>IF('男子単'!O77="","",'男子単'!O77)</f>
      </c>
      <c r="AE72" s="104">
        <f t="shared" si="6"/>
      </c>
      <c r="AF72" s="86">
        <f>IF(COUNTIF('女子単'!L77,"*Ａ*"),"WSA",IF(COUNTIF('女子単'!L77,"*Ｂ*"),"WSB",IF(COUNTIF('女子単'!L77,"*Ｃ*"),"WSC","")))</f>
      </c>
      <c r="AG72" s="86">
        <f>IF('女子単'!M77="","",'女子単'!M77)</f>
      </c>
      <c r="AH72" s="86">
        <f>IF('女子単'!N77="","",'女子単'!N77)</f>
      </c>
      <c r="AI72" s="106">
        <f>IF('女子単'!O77="","",'女子単'!O77)</f>
      </c>
      <c r="AJ72" s="86">
        <f t="shared" si="7"/>
      </c>
      <c r="AK72" s="86">
        <f>IF(COUNTIF('男子複'!L77,"*Ａ*"),"MDA",IF(COUNTIF('男子複'!L77,"*Ｂ*"),"MDB",IF(COUNTIF('男子複'!L77,"*Ｃ*"),"MDC",IF(COUNTIF('男子複'!L77,"*40*"),"MD40",IF(COUNTIF('男子複'!L77,"*50*"),"MD50",IF(COUNTIF('男子複'!L77,"*60*"),"MD60",""))))))</f>
      </c>
      <c r="AL72" s="86">
        <f>IF('男子複'!M77="","",'男子複'!M77)</f>
      </c>
      <c r="AM72" s="86">
        <f>IF('男子複'!N77="","",'男子複'!N77)</f>
      </c>
      <c r="AN72" s="86">
        <f>IF('男子複'!O77="","",'男子複'!O77)</f>
      </c>
      <c r="AO72" s="104">
        <f t="shared" si="8"/>
      </c>
      <c r="AP72" s="86">
        <f>IF(COUNTIF('女子複'!L77,"*Ａ*"),"WDA",IF(COUNTIF('女子複'!L77,"*Ｂ*"),"WDB",IF(COUNTIF('女子複'!L77,"*Ｃ*"),"WDC",IF(COUNTIF('女子複'!L77,"*30*"),"WD30",IF(COUNTIF('女子複'!L77,"*40*"),"WD40","")))))</f>
      </c>
      <c r="AQ72" s="86">
        <f>IF('女子複'!M77="","",'女子複'!M77)</f>
      </c>
      <c r="AR72" s="86">
        <f>IF('女子複'!N77="","",'女子複'!N77)</f>
      </c>
      <c r="AS72" s="106">
        <f>IF('女子複'!O77="","",'女子複'!O77)</f>
      </c>
      <c r="AT72" s="86">
        <f t="shared" si="9"/>
      </c>
      <c r="AU72" s="86">
        <f>IF(COUNTIF('混合複'!L77,"*一般*"),"XD",IF(COUNTIF('混合複'!L77,"*40歳*"),"XD40",IF(COUNTIF('混合複'!L77,"*50歳*"),"XD50","")))</f>
      </c>
      <c r="AV72" s="86">
        <f>IF('混合複'!M77="","",'混合複'!M77)</f>
      </c>
      <c r="AW72" s="86">
        <f>IF('混合複'!N77="","",'混合複'!N77)</f>
      </c>
      <c r="AX72" s="86">
        <f>IF('混合複'!O77="","",'混合複'!O77)</f>
      </c>
    </row>
    <row r="73" spans="1:50" ht="11.25">
      <c r="A73" s="104"/>
      <c r="Y73" s="105"/>
      <c r="Z73" s="86">
        <f t="shared" si="5"/>
      </c>
      <c r="AA73" s="86">
        <f>IF(COUNTIF('男子単'!L78,"*Ａ*"),"MSA",IF(COUNTIF('男子単'!L78,"*Ｂ*"),"MSB",IF(COUNTIF('男子単'!L78,"*Ｃ*"),"MSC","")))</f>
      </c>
      <c r="AB73" s="86">
        <f>IF('男子単'!M78="","",'男子単'!M78)</f>
      </c>
      <c r="AC73" s="86">
        <f>IF('男子単'!N78="","",'男子単'!N78)</f>
      </c>
      <c r="AD73" s="86">
        <f>IF('男子単'!O78="","",'男子単'!O78)</f>
      </c>
      <c r="AE73" s="104">
        <f t="shared" si="6"/>
      </c>
      <c r="AF73" s="86">
        <f>IF(COUNTIF('女子単'!L78,"*Ａ*"),"WSA",IF(COUNTIF('女子単'!L78,"*Ｂ*"),"WSB",IF(COUNTIF('女子単'!L78,"*Ｃ*"),"WSC","")))</f>
      </c>
      <c r="AG73" s="86">
        <f>IF('女子単'!M78="","",'女子単'!M78)</f>
      </c>
      <c r="AH73" s="86">
        <f>IF('女子単'!N78="","",'女子単'!N78)</f>
      </c>
      <c r="AI73" s="106">
        <f>IF('女子単'!O78="","",'女子単'!O78)</f>
      </c>
      <c r="AJ73" s="86">
        <f t="shared" si="7"/>
      </c>
      <c r="AK73" s="86">
        <f>IF(COUNTIF('男子複'!L78,"*Ａ*"),"MDA",IF(COUNTIF('男子複'!L78,"*Ｂ*"),"MDB",IF(COUNTIF('男子複'!L78,"*Ｃ*"),"MDC",IF(COUNTIF('男子複'!L78,"*40*"),"MD40",IF(COUNTIF('男子複'!L78,"*50*"),"MD50",IF(COUNTIF('男子複'!L78,"*60*"),"MD60",""))))))</f>
      </c>
      <c r="AL73" s="86">
        <f>IF('男子複'!M78="","",'男子複'!M78)</f>
      </c>
      <c r="AM73" s="86">
        <f>IF('男子複'!N78="","",'男子複'!N78)</f>
      </c>
      <c r="AN73" s="86">
        <f>IF('男子複'!O78="","",'男子複'!O78)</f>
      </c>
      <c r="AO73" s="104">
        <f t="shared" si="8"/>
      </c>
      <c r="AP73" s="86">
        <f>IF(COUNTIF('女子複'!L78,"*Ａ*"),"WDA",IF(COUNTIF('女子複'!L78,"*Ｂ*"),"WDB",IF(COUNTIF('女子複'!L78,"*Ｃ*"),"WDC",IF(COUNTIF('女子複'!L78,"*30*"),"WD30",IF(COUNTIF('女子複'!L78,"*40*"),"WD40","")))))</f>
      </c>
      <c r="AQ73" s="86">
        <f>IF('女子複'!M78="","",'女子複'!M78)</f>
      </c>
      <c r="AR73" s="86">
        <f>IF('女子複'!N78="","",'女子複'!N78)</f>
      </c>
      <c r="AS73" s="106">
        <f>IF('女子複'!O78="","",'女子複'!O78)</f>
      </c>
      <c r="AT73" s="86">
        <f t="shared" si="9"/>
      </c>
      <c r="AU73" s="86">
        <f>IF(COUNTIF('混合複'!L78,"*一般*"),"XD",IF(COUNTIF('混合複'!L78,"*40歳*"),"XD40",IF(COUNTIF('混合複'!L78,"*50歳*"),"XD50","")))</f>
      </c>
      <c r="AV73" s="86">
        <f>IF('混合複'!M78="","",'混合複'!M78)</f>
      </c>
      <c r="AW73" s="86">
        <f>IF('混合複'!N78="","",'混合複'!N78)</f>
      </c>
      <c r="AX73" s="86">
        <f>IF('混合複'!O78="","",'混合複'!O78)</f>
      </c>
    </row>
    <row r="74" spans="1:50" ht="11.25">
      <c r="A74" s="104"/>
      <c r="Y74" s="105"/>
      <c r="Z74" s="86">
        <f t="shared" si="5"/>
      </c>
      <c r="AA74" s="86">
        <f>IF(COUNTIF('男子単'!L79,"*Ａ*"),"MSA",IF(COUNTIF('男子単'!L79,"*Ｂ*"),"MSB",IF(COUNTIF('男子単'!L79,"*Ｃ*"),"MSC","")))</f>
      </c>
      <c r="AB74" s="86">
        <f>IF('男子単'!M79="","",'男子単'!M79)</f>
      </c>
      <c r="AC74" s="86">
        <f>IF('男子単'!N79="","",'男子単'!N79)</f>
      </c>
      <c r="AD74" s="86">
        <f>IF('男子単'!O79="","",'男子単'!O79)</f>
      </c>
      <c r="AE74" s="104">
        <f t="shared" si="6"/>
      </c>
      <c r="AF74" s="86">
        <f>IF(COUNTIF('女子単'!L79,"*Ａ*"),"WSA",IF(COUNTIF('女子単'!L79,"*Ｂ*"),"WSB",IF(COUNTIF('女子単'!L79,"*Ｃ*"),"WSC","")))</f>
      </c>
      <c r="AG74" s="86">
        <f>IF('女子単'!M79="","",'女子単'!M79)</f>
      </c>
      <c r="AH74" s="86">
        <f>IF('女子単'!N79="","",'女子単'!N79)</f>
      </c>
      <c r="AI74" s="106">
        <f>IF('女子単'!O79="","",'女子単'!O79)</f>
      </c>
      <c r="AJ74" s="86">
        <f t="shared" si="7"/>
      </c>
      <c r="AK74" s="86">
        <f>IF(COUNTIF('男子複'!L79,"*Ａ*"),"MDA",IF(COUNTIF('男子複'!L79,"*Ｂ*"),"MDB",IF(COUNTIF('男子複'!L79,"*Ｃ*"),"MDC",IF(COUNTIF('男子複'!L79,"*40*"),"MD40",IF(COUNTIF('男子複'!L79,"*50*"),"MD50",IF(COUNTIF('男子複'!L79,"*60*"),"MD60",""))))))</f>
      </c>
      <c r="AL74" s="86">
        <f>IF('男子複'!M79="","",'男子複'!M79)</f>
      </c>
      <c r="AM74" s="86">
        <f>IF('男子複'!N79="","",'男子複'!N79)</f>
      </c>
      <c r="AN74" s="86">
        <f>IF('男子複'!O79="","",'男子複'!O79)</f>
      </c>
      <c r="AO74" s="104">
        <f t="shared" si="8"/>
      </c>
      <c r="AP74" s="86">
        <f>IF(COUNTIF('女子複'!L79,"*Ａ*"),"WDA",IF(COUNTIF('女子複'!L79,"*Ｂ*"),"WDB",IF(COUNTIF('女子複'!L79,"*Ｃ*"),"WDC",IF(COUNTIF('女子複'!L79,"*30*"),"WD30",IF(COUNTIF('女子複'!L79,"*40*"),"WD40","")))))</f>
      </c>
      <c r="AQ74" s="86">
        <f>IF('女子複'!M79="","",'女子複'!M79)</f>
      </c>
      <c r="AR74" s="86">
        <f>IF('女子複'!N79="","",'女子複'!N79)</f>
      </c>
      <c r="AS74" s="106">
        <f>IF('女子複'!O79="","",'女子複'!O79)</f>
      </c>
      <c r="AT74" s="86">
        <f t="shared" si="9"/>
      </c>
      <c r="AU74" s="86">
        <f>IF(COUNTIF('混合複'!L79,"*一般*"),"XD",IF(COUNTIF('混合複'!L79,"*40歳*"),"XD40",IF(COUNTIF('混合複'!L79,"*50歳*"),"XD50","")))</f>
      </c>
      <c r="AV74" s="86">
        <f>IF('混合複'!M79="","",'混合複'!M79)</f>
      </c>
      <c r="AW74" s="86">
        <f>IF('混合複'!N79="","",'混合複'!N79)</f>
      </c>
      <c r="AX74" s="86">
        <f>IF('混合複'!O79="","",'混合複'!O79)</f>
      </c>
    </row>
    <row r="75" spans="1:50" ht="11.25">
      <c r="A75" s="104"/>
      <c r="Y75" s="105"/>
      <c r="Z75" s="86">
        <f t="shared" si="5"/>
      </c>
      <c r="AA75" s="86">
        <f>IF(COUNTIF('男子単'!L80,"*Ａ*"),"MSA",IF(COUNTIF('男子単'!L80,"*Ｂ*"),"MSB",IF(COUNTIF('男子単'!L80,"*Ｃ*"),"MSC","")))</f>
      </c>
      <c r="AB75" s="86">
        <f>IF('男子単'!M80="","",'男子単'!M80)</f>
      </c>
      <c r="AC75" s="86">
        <f>IF('男子単'!N80="","",'男子単'!N80)</f>
      </c>
      <c r="AD75" s="86">
        <f>IF('男子単'!O80="","",'男子単'!O80)</f>
      </c>
      <c r="AE75" s="104">
        <f t="shared" si="6"/>
      </c>
      <c r="AF75" s="86">
        <f>IF(COUNTIF('女子単'!L80,"*Ａ*"),"WSA",IF(COUNTIF('女子単'!L80,"*Ｂ*"),"WSB",IF(COUNTIF('女子単'!L80,"*Ｃ*"),"WSC","")))</f>
      </c>
      <c r="AG75" s="86">
        <f>IF('女子単'!M80="","",'女子単'!M80)</f>
      </c>
      <c r="AH75" s="86">
        <f>IF('女子単'!N80="","",'女子単'!N80)</f>
      </c>
      <c r="AI75" s="106">
        <f>IF('女子単'!O80="","",'女子単'!O80)</f>
      </c>
      <c r="AJ75" s="86">
        <f t="shared" si="7"/>
      </c>
      <c r="AK75" s="86">
        <f>IF(COUNTIF('男子複'!L80,"*Ａ*"),"MDA",IF(COUNTIF('男子複'!L80,"*Ｂ*"),"MDB",IF(COUNTIF('男子複'!L80,"*Ｃ*"),"MDC",IF(COUNTIF('男子複'!L80,"*40*"),"MD40",IF(COUNTIF('男子複'!L80,"*50*"),"MD50",IF(COUNTIF('男子複'!L80,"*60*"),"MD60",""))))))</f>
      </c>
      <c r="AL75" s="86">
        <f>IF('男子複'!M80="","",'男子複'!M80)</f>
      </c>
      <c r="AM75" s="86">
        <f>IF('男子複'!N80="","",'男子複'!N80)</f>
      </c>
      <c r="AN75" s="86">
        <f>IF('男子複'!O80="","",'男子複'!O80)</f>
      </c>
      <c r="AO75" s="104">
        <f t="shared" si="8"/>
      </c>
      <c r="AP75" s="86">
        <f>IF(COUNTIF('女子複'!L80,"*Ａ*"),"WDA",IF(COUNTIF('女子複'!L80,"*Ｂ*"),"WDB",IF(COUNTIF('女子複'!L80,"*Ｃ*"),"WDC",IF(COUNTIF('女子複'!L80,"*30*"),"WD30",IF(COUNTIF('女子複'!L80,"*40*"),"WD40","")))))</f>
      </c>
      <c r="AQ75" s="86">
        <f>IF('女子複'!M80="","",'女子複'!M80)</f>
      </c>
      <c r="AR75" s="86">
        <f>IF('女子複'!N80="","",'女子複'!N80)</f>
      </c>
      <c r="AS75" s="106">
        <f>IF('女子複'!O80="","",'女子複'!O80)</f>
      </c>
      <c r="AT75" s="86">
        <f t="shared" si="9"/>
      </c>
      <c r="AU75" s="86">
        <f>IF(COUNTIF('混合複'!L80,"*一般*"),"XD",IF(COUNTIF('混合複'!L80,"*40歳*"),"XD40",IF(COUNTIF('混合複'!L80,"*50歳*"),"XD50","")))</f>
      </c>
      <c r="AV75" s="86">
        <f>IF('混合複'!M80="","",'混合複'!M80)</f>
      </c>
      <c r="AW75" s="86">
        <f>IF('混合複'!N80="","",'混合複'!N80)</f>
      </c>
      <c r="AX75" s="86">
        <f>IF('混合複'!O80="","",'混合複'!O80)</f>
      </c>
    </row>
    <row r="76" spans="1:50" ht="11.25">
      <c r="A76" s="104"/>
      <c r="Y76" s="105"/>
      <c r="Z76" s="86">
        <f t="shared" si="5"/>
      </c>
      <c r="AA76" s="86">
        <f>IF(COUNTIF('男子単'!L81,"*Ａ*"),"MSA",IF(COUNTIF('男子単'!L81,"*Ｂ*"),"MSB",IF(COUNTIF('男子単'!L81,"*Ｃ*"),"MSC","")))</f>
      </c>
      <c r="AB76" s="86">
        <f>IF('男子単'!M81="","",'男子単'!M81)</f>
      </c>
      <c r="AC76" s="86">
        <f>IF('男子単'!N81="","",'男子単'!N81)</f>
      </c>
      <c r="AD76" s="86">
        <f>IF('男子単'!O81="","",'男子単'!O81)</f>
      </c>
      <c r="AE76" s="104">
        <f t="shared" si="6"/>
      </c>
      <c r="AF76" s="86">
        <f>IF(COUNTIF('女子単'!L81,"*Ａ*"),"WSA",IF(COUNTIF('女子単'!L81,"*Ｂ*"),"WSB",IF(COUNTIF('女子単'!L81,"*Ｃ*"),"WSC","")))</f>
      </c>
      <c r="AG76" s="86">
        <f>IF('女子単'!M81="","",'女子単'!M81)</f>
      </c>
      <c r="AH76" s="86">
        <f>IF('女子単'!N81="","",'女子単'!N81)</f>
      </c>
      <c r="AI76" s="106">
        <f>IF('女子単'!O81="","",'女子単'!O81)</f>
      </c>
      <c r="AJ76" s="86">
        <f t="shared" si="7"/>
      </c>
      <c r="AK76" s="86">
        <f>IF(COUNTIF('男子複'!L81,"*Ａ*"),"MDA",IF(COUNTIF('男子複'!L81,"*Ｂ*"),"MDB",IF(COUNTIF('男子複'!L81,"*Ｃ*"),"MDC",IF(COUNTIF('男子複'!L81,"*40*"),"MD40",IF(COUNTIF('男子複'!L81,"*50*"),"MD50",IF(COUNTIF('男子複'!L81,"*60*"),"MD60",""))))))</f>
      </c>
      <c r="AL76" s="86">
        <f>IF('男子複'!M81="","",'男子複'!M81)</f>
      </c>
      <c r="AM76" s="86">
        <f>IF('男子複'!N81="","",'男子複'!N81)</f>
      </c>
      <c r="AN76" s="86">
        <f>IF('男子複'!O81="","",'男子複'!O81)</f>
      </c>
      <c r="AO76" s="104">
        <f t="shared" si="8"/>
      </c>
      <c r="AP76" s="86">
        <f>IF(COUNTIF('女子複'!L81,"*Ａ*"),"WDA",IF(COUNTIF('女子複'!L81,"*Ｂ*"),"WDB",IF(COUNTIF('女子複'!L81,"*Ｃ*"),"WDC",IF(COUNTIF('女子複'!L81,"*30*"),"WD30",IF(COUNTIF('女子複'!L81,"*40*"),"WD40","")))))</f>
      </c>
      <c r="AQ76" s="86">
        <f>IF('女子複'!M81="","",'女子複'!M81)</f>
      </c>
      <c r="AR76" s="86">
        <f>IF('女子複'!N81="","",'女子複'!N81)</f>
      </c>
      <c r="AS76" s="106">
        <f>IF('女子複'!O81="","",'女子複'!O81)</f>
      </c>
      <c r="AT76" s="86">
        <f t="shared" si="9"/>
      </c>
      <c r="AU76" s="86">
        <f>IF(COUNTIF('混合複'!L81,"*一般*"),"XD",IF(COUNTIF('混合複'!L81,"*40歳*"),"XD40",IF(COUNTIF('混合複'!L81,"*50歳*"),"XD50","")))</f>
      </c>
      <c r="AV76" s="86">
        <f>IF('混合複'!M81="","",'混合複'!M81)</f>
      </c>
      <c r="AW76" s="86">
        <f>IF('混合複'!N81="","",'混合複'!N81)</f>
      </c>
      <c r="AX76" s="86">
        <f>IF('混合複'!O81="","",'混合複'!O81)</f>
      </c>
    </row>
    <row r="77" spans="1:50" ht="11.25">
      <c r="A77" s="104"/>
      <c r="Y77" s="105"/>
      <c r="Z77" s="86">
        <f t="shared" si="5"/>
      </c>
      <c r="AA77" s="86">
        <f>IF(COUNTIF('男子単'!L82,"*Ａ*"),"MSA",IF(COUNTIF('男子単'!L82,"*Ｂ*"),"MSB",IF(COUNTIF('男子単'!L82,"*Ｃ*"),"MSC","")))</f>
      </c>
      <c r="AB77" s="86">
        <f>IF('男子単'!M82="","",'男子単'!M82)</f>
      </c>
      <c r="AC77" s="86">
        <f>IF('男子単'!N82="","",'男子単'!N82)</f>
      </c>
      <c r="AD77" s="86">
        <f>IF('男子単'!O82="","",'男子単'!O82)</f>
      </c>
      <c r="AE77" s="104">
        <f t="shared" si="6"/>
      </c>
      <c r="AF77" s="86">
        <f>IF(COUNTIF('女子単'!L82,"*Ａ*"),"WSA",IF(COUNTIF('女子単'!L82,"*Ｂ*"),"WSB",IF(COUNTIF('女子単'!L82,"*Ｃ*"),"WSC","")))</f>
      </c>
      <c r="AG77" s="86">
        <f>IF('女子単'!M82="","",'女子単'!M82)</f>
      </c>
      <c r="AH77" s="86">
        <f>IF('女子単'!N82="","",'女子単'!N82)</f>
      </c>
      <c r="AI77" s="106">
        <f>IF('女子単'!O82="","",'女子単'!O82)</f>
      </c>
      <c r="AJ77" s="86">
        <f t="shared" si="7"/>
      </c>
      <c r="AK77" s="86">
        <f>IF(COUNTIF('男子複'!L82,"*Ａ*"),"MDA",IF(COUNTIF('男子複'!L82,"*Ｂ*"),"MDB",IF(COUNTIF('男子複'!L82,"*Ｃ*"),"MDC",IF(COUNTIF('男子複'!L82,"*40*"),"MD40",IF(COUNTIF('男子複'!L82,"*50*"),"MD50",IF(COUNTIF('男子複'!L82,"*60*"),"MD60",""))))))</f>
      </c>
      <c r="AL77" s="86">
        <f>IF('男子複'!M82="","",'男子複'!M82)</f>
      </c>
      <c r="AM77" s="86">
        <f>IF('男子複'!N82="","",'男子複'!N82)</f>
      </c>
      <c r="AN77" s="86">
        <f>IF('男子複'!O82="","",'男子複'!O82)</f>
      </c>
      <c r="AO77" s="104">
        <f t="shared" si="8"/>
      </c>
      <c r="AP77" s="86">
        <f>IF(COUNTIF('女子複'!L82,"*Ａ*"),"WDA",IF(COUNTIF('女子複'!L82,"*Ｂ*"),"WDB",IF(COUNTIF('女子複'!L82,"*Ｃ*"),"WDC",IF(COUNTIF('女子複'!L82,"*30*"),"WD30",IF(COUNTIF('女子複'!L82,"*40*"),"WD40","")))))</f>
      </c>
      <c r="AQ77" s="86">
        <f>IF('女子複'!M82="","",'女子複'!M82)</f>
      </c>
      <c r="AR77" s="86">
        <f>IF('女子複'!N82="","",'女子複'!N82)</f>
      </c>
      <c r="AS77" s="106">
        <f>IF('女子複'!O82="","",'女子複'!O82)</f>
      </c>
      <c r="AU77" s="86">
        <f>IF(COUNTIF('混合複'!L82,"*一般*"),"XD",IF(COUNTIF('混合複'!L82,"*40歳*"),"XD40",IF(COUNTIF('混合複'!L82,"*50歳*"),"XD50","")))</f>
      </c>
      <c r="AV77" s="86">
        <f>IF('混合複'!M82="","",'混合複'!M82)</f>
      </c>
      <c r="AW77" s="86">
        <f>IF('混合複'!N82="","",'混合複'!N82)</f>
      </c>
      <c r="AX77" s="86">
        <f>IF('混合複'!O82="","",'混合複'!O82)</f>
      </c>
    </row>
    <row r="78" spans="1:50" ht="11.25">
      <c r="A78" s="104"/>
      <c r="Y78" s="105"/>
      <c r="Z78" s="86">
        <f t="shared" si="5"/>
      </c>
      <c r="AA78" s="86">
        <f>IF(COUNTIF('男子単'!L83,"*Ａ*"),"MSA",IF(COUNTIF('男子単'!L83,"*Ｂ*"),"MSB",IF(COUNTIF('男子単'!L83,"*Ｃ*"),"MSC","")))</f>
      </c>
      <c r="AB78" s="86">
        <f>IF('男子単'!M83="","",'男子単'!M83)</f>
      </c>
      <c r="AC78" s="86">
        <f>IF('男子単'!N83="","",'男子単'!N83)</f>
      </c>
      <c r="AD78" s="86">
        <f>IF('男子単'!O83="","",'男子単'!O83)</f>
      </c>
      <c r="AE78" s="104">
        <f t="shared" si="6"/>
      </c>
      <c r="AF78" s="86">
        <f>IF(COUNTIF('女子単'!L83,"*Ａ*"),"WSA",IF(COUNTIF('女子単'!L83,"*Ｂ*"),"WSB",IF(COUNTIF('女子単'!L83,"*Ｃ*"),"WSC","")))</f>
      </c>
      <c r="AG78" s="86">
        <f>IF('女子単'!M83="","",'女子単'!M83)</f>
      </c>
      <c r="AH78" s="86">
        <f>IF('女子単'!N83="","",'女子単'!N83)</f>
      </c>
      <c r="AI78" s="106">
        <f>IF('女子単'!O83="","",'女子単'!O83)</f>
      </c>
      <c r="AJ78" s="86">
        <f t="shared" si="7"/>
      </c>
      <c r="AK78" s="86">
        <f>IF(COUNTIF('男子複'!L83,"*Ａ*"),"MDA",IF(COUNTIF('男子複'!L83,"*Ｂ*"),"MDB",IF(COUNTIF('男子複'!L83,"*Ｃ*"),"MDC",IF(COUNTIF('男子複'!L83,"*40*"),"MD40",IF(COUNTIF('男子複'!L83,"*50*"),"MD50",IF(COUNTIF('男子複'!L83,"*60*"),"MD60",""))))))</f>
      </c>
      <c r="AL78" s="86">
        <f>IF('男子複'!M83="","",'男子複'!M83)</f>
      </c>
      <c r="AM78" s="86">
        <f>IF('男子複'!N83="","",'男子複'!N83)</f>
      </c>
      <c r="AN78" s="86">
        <f>IF('男子複'!O83="","",'男子複'!O83)</f>
      </c>
      <c r="AO78" s="104">
        <f t="shared" si="8"/>
      </c>
      <c r="AP78" s="86">
        <f>IF(COUNTIF('女子複'!L83,"*Ａ*"),"WDA",IF(COUNTIF('女子複'!L83,"*Ｂ*"),"WDB",IF(COUNTIF('女子複'!L83,"*Ｃ*"),"WDC",IF(COUNTIF('女子複'!L83,"*30*"),"WD30",IF(COUNTIF('女子複'!L83,"*40*"),"WD40","")))))</f>
      </c>
      <c r="AQ78" s="86">
        <f>IF('女子複'!M83="","",'女子複'!M83)</f>
      </c>
      <c r="AR78" s="86">
        <f>IF('女子複'!N83="","",'女子複'!N83)</f>
      </c>
      <c r="AS78" s="106">
        <f>IF('女子複'!O83="","",'女子複'!O83)</f>
      </c>
      <c r="AU78" s="86">
        <f>IF(COUNTIF('混合複'!L83,"*一般*"),"XD",IF(COUNTIF('混合複'!L83,"*40歳*"),"XD40",IF(COUNTIF('混合複'!L83,"*50歳*"),"XD50","")))</f>
      </c>
      <c r="AV78" s="86">
        <f>IF('混合複'!M83="","",'混合複'!M83)</f>
      </c>
      <c r="AW78" s="86">
        <f>IF('混合複'!N83="","",'混合複'!N83)</f>
      </c>
      <c r="AX78" s="86">
        <f>IF('混合複'!O83="","",'混合複'!O83)</f>
      </c>
    </row>
    <row r="79" spans="1:50" ht="11.25">
      <c r="A79" s="104"/>
      <c r="Y79" s="105"/>
      <c r="Z79" s="86">
        <f t="shared" si="5"/>
      </c>
      <c r="AA79" s="86">
        <f>IF(COUNTIF('男子単'!L84,"*Ａ*"),"MSA",IF(COUNTIF('男子単'!L84,"*Ｂ*"),"MSB",IF(COUNTIF('男子単'!L84,"*Ｃ*"),"MSC","")))</f>
      </c>
      <c r="AB79" s="86">
        <f>IF('男子単'!M84="","",'男子単'!M84)</f>
      </c>
      <c r="AC79" s="86">
        <f>IF('男子単'!N84="","",'男子単'!N84)</f>
      </c>
      <c r="AD79" s="86">
        <f>IF('男子単'!O84="","",'男子単'!O84)</f>
      </c>
      <c r="AE79" s="104">
        <f t="shared" si="6"/>
      </c>
      <c r="AF79" s="86">
        <f>IF(COUNTIF('女子単'!L84,"*Ａ*"),"WSA",IF(COUNTIF('女子単'!L84,"*Ｂ*"),"WSB",IF(COUNTIF('女子単'!L84,"*Ｃ*"),"WSC","")))</f>
      </c>
      <c r="AG79" s="86">
        <f>IF('女子単'!M84="","",'女子単'!M84)</f>
      </c>
      <c r="AH79" s="86">
        <f>IF('女子単'!N84="","",'女子単'!N84)</f>
      </c>
      <c r="AI79" s="106">
        <f>IF('女子単'!O84="","",'女子単'!O84)</f>
      </c>
      <c r="AJ79" s="86">
        <f t="shared" si="7"/>
      </c>
      <c r="AK79" s="86">
        <f>IF(COUNTIF('男子複'!L84,"*Ａ*"),"MDA",IF(COUNTIF('男子複'!L84,"*Ｂ*"),"MDB",IF(COUNTIF('男子複'!L84,"*Ｃ*"),"MDC",IF(COUNTIF('男子複'!L84,"*40*"),"MD40",IF(COUNTIF('男子複'!L84,"*50*"),"MD50",IF(COUNTIF('男子複'!L84,"*60*"),"MD60",""))))))</f>
      </c>
      <c r="AL79" s="86">
        <f>IF('男子複'!M84="","",'男子複'!M84)</f>
      </c>
      <c r="AM79" s="86">
        <f>IF('男子複'!N84="","",'男子複'!N84)</f>
      </c>
      <c r="AN79" s="86">
        <f>IF('男子複'!O84="","",'男子複'!O84)</f>
      </c>
      <c r="AO79" s="104">
        <f t="shared" si="8"/>
      </c>
      <c r="AP79" s="86">
        <f>IF(COUNTIF('女子複'!L84,"*Ａ*"),"WDA",IF(COUNTIF('女子複'!L84,"*Ｂ*"),"WDB",IF(COUNTIF('女子複'!L84,"*Ｃ*"),"WDC",IF(COUNTIF('女子複'!L84,"*30*"),"WD30",IF(COUNTIF('女子複'!L84,"*40*"),"WD40","")))))</f>
      </c>
      <c r="AQ79" s="86">
        <f>IF('女子複'!M84="","",'女子複'!M84)</f>
      </c>
      <c r="AR79" s="86">
        <f>IF('女子複'!N84="","",'女子複'!N84)</f>
      </c>
      <c r="AS79" s="106">
        <f>IF('女子複'!O84="","",'女子複'!O84)</f>
      </c>
      <c r="AU79" s="86">
        <f>IF(COUNTIF('混合複'!L84,"*一般*"),"XD",IF(COUNTIF('混合複'!L84,"*40歳*"),"XD40",IF(COUNTIF('混合複'!L84,"*50歳*"),"XD50","")))</f>
      </c>
      <c r="AV79" s="86">
        <f>IF('混合複'!M84="","",'混合複'!M84)</f>
      </c>
      <c r="AW79" s="86">
        <f>IF('混合複'!N84="","",'混合複'!N84)</f>
      </c>
      <c r="AX79" s="86">
        <f>IF('混合複'!O84="","",'混合複'!O84)</f>
      </c>
    </row>
    <row r="80" spans="1:50" ht="11.25">
      <c r="A80" s="104"/>
      <c r="Y80" s="105"/>
      <c r="Z80" s="86">
        <f t="shared" si="5"/>
      </c>
      <c r="AA80" s="86">
        <f>IF(COUNTIF('男子単'!L85,"*Ａ*"),"MSA",IF(COUNTIF('男子単'!L85,"*Ｂ*"),"MSB",IF(COUNTIF('男子単'!L85,"*Ｃ*"),"MSC","")))</f>
      </c>
      <c r="AB80" s="86">
        <f>IF('男子単'!M85="","",'男子単'!M85)</f>
      </c>
      <c r="AC80" s="86">
        <f>IF('男子単'!N85="","",'男子単'!N85)</f>
      </c>
      <c r="AD80" s="86">
        <f>IF('男子単'!O85="","",'男子単'!O85)</f>
      </c>
      <c r="AE80" s="104">
        <f t="shared" si="6"/>
      </c>
      <c r="AF80" s="86">
        <f>IF(COUNTIF('女子単'!L85,"*Ａ*"),"WSA",IF(COUNTIF('女子単'!L85,"*Ｂ*"),"WSB",IF(COUNTIF('女子単'!L85,"*Ｃ*"),"WSC","")))</f>
      </c>
      <c r="AG80" s="86">
        <f>IF('女子単'!M85="","",'女子単'!M85)</f>
      </c>
      <c r="AH80" s="86">
        <f>IF('女子単'!N85="","",'女子単'!N85)</f>
      </c>
      <c r="AI80" s="106">
        <f>IF('女子単'!O85="","",'女子単'!O85)</f>
      </c>
      <c r="AJ80" s="86">
        <f t="shared" si="7"/>
      </c>
      <c r="AK80" s="86">
        <f>IF(COUNTIF('男子複'!L85,"*Ａ*"),"MDA",IF(COUNTIF('男子複'!L85,"*Ｂ*"),"MDB",IF(COUNTIF('男子複'!L85,"*Ｃ*"),"MDC",IF(COUNTIF('男子複'!L85,"*40*"),"MD40",IF(COUNTIF('男子複'!L85,"*50*"),"MD50",IF(COUNTIF('男子複'!L85,"*60*"),"MD60",""))))))</f>
      </c>
      <c r="AL80" s="86">
        <f>IF('男子複'!M85="","",'男子複'!M85)</f>
      </c>
      <c r="AM80" s="86">
        <f>IF('男子複'!N85="","",'男子複'!N85)</f>
      </c>
      <c r="AN80" s="86">
        <f>IF('男子複'!O85="","",'男子複'!O85)</f>
      </c>
      <c r="AO80" s="104">
        <f t="shared" si="8"/>
      </c>
      <c r="AP80" s="86">
        <f>IF(COUNTIF('女子複'!L85,"*Ａ*"),"WDA",IF(COUNTIF('女子複'!L85,"*Ｂ*"),"WDB",IF(COUNTIF('女子複'!L85,"*Ｃ*"),"WDC",IF(COUNTIF('女子複'!L85,"*30*"),"WD30",IF(COUNTIF('女子複'!L85,"*40*"),"WD40","")))))</f>
      </c>
      <c r="AQ80" s="86">
        <f>IF('女子複'!M85="","",'女子複'!M85)</f>
      </c>
      <c r="AR80" s="86">
        <f>IF('女子複'!N85="","",'女子複'!N85)</f>
      </c>
      <c r="AS80" s="106">
        <f>IF('女子複'!O85="","",'女子複'!O85)</f>
      </c>
      <c r="AU80" s="86">
        <f>IF(COUNTIF('混合複'!L85,"*一般*"),"XD",IF(COUNTIF('混合複'!L85,"*40歳*"),"XD40",IF(COUNTIF('混合複'!L85,"*50歳*"),"XD50","")))</f>
      </c>
      <c r="AV80" s="86">
        <f>IF('混合複'!M85="","",'混合複'!M85)</f>
      </c>
      <c r="AW80" s="86">
        <f>IF('混合複'!N85="","",'混合複'!N85)</f>
      </c>
      <c r="AX80" s="86">
        <f>IF('混合複'!O85="","",'混合複'!O85)</f>
      </c>
    </row>
    <row r="81" spans="1:50" ht="11.25">
      <c r="A81" s="104"/>
      <c r="Y81" s="105"/>
      <c r="Z81" s="86">
        <f t="shared" si="5"/>
      </c>
      <c r="AA81" s="86">
        <f>IF(COUNTIF('男子単'!L86,"*Ａ*"),"MSA",IF(COUNTIF('男子単'!L86,"*Ｂ*"),"MSB",IF(COUNTIF('男子単'!L86,"*Ｃ*"),"MSC","")))</f>
      </c>
      <c r="AB81" s="86">
        <f>IF('男子単'!M86="","",'男子単'!M86)</f>
      </c>
      <c r="AC81" s="86">
        <f>IF('男子単'!N86="","",'男子単'!N86)</f>
      </c>
      <c r="AD81" s="86">
        <f>IF('男子単'!O86="","",'男子単'!O86)</f>
      </c>
      <c r="AE81" s="104">
        <f t="shared" si="6"/>
      </c>
      <c r="AF81" s="86">
        <f>IF(COUNTIF('女子単'!L86,"*Ａ*"),"WSA",IF(COUNTIF('女子単'!L86,"*Ｂ*"),"WSB",IF(COUNTIF('女子単'!L86,"*Ｃ*"),"WSC","")))</f>
      </c>
      <c r="AG81" s="86">
        <f>IF('女子単'!M86="","",'女子単'!M86)</f>
      </c>
      <c r="AH81" s="86">
        <f>IF('女子単'!N86="","",'女子単'!N86)</f>
      </c>
      <c r="AI81" s="106">
        <f>IF('女子単'!O86="","",'女子単'!O86)</f>
      </c>
      <c r="AJ81" s="86">
        <f t="shared" si="7"/>
      </c>
      <c r="AK81" s="86">
        <f>IF(COUNTIF('男子複'!L86,"*Ａ*"),"MDA",IF(COUNTIF('男子複'!L86,"*Ｂ*"),"MDB",IF(COUNTIF('男子複'!L86,"*Ｃ*"),"MDC",IF(COUNTIF('男子複'!L86,"*40*"),"MD40",IF(COUNTIF('男子複'!L86,"*50*"),"MD50",IF(COUNTIF('男子複'!L86,"*60*"),"MD60",""))))))</f>
      </c>
      <c r="AL81" s="86">
        <f>IF('男子複'!M86="","",'男子複'!M86)</f>
      </c>
      <c r="AM81" s="86">
        <f>IF('男子複'!N86="","",'男子複'!N86)</f>
      </c>
      <c r="AN81" s="86">
        <f>IF('男子複'!O86="","",'男子複'!O86)</f>
      </c>
      <c r="AO81" s="104">
        <f t="shared" si="8"/>
      </c>
      <c r="AP81" s="86">
        <f>IF(COUNTIF('女子複'!L86,"*Ａ*"),"WDA",IF(COUNTIF('女子複'!L86,"*Ｂ*"),"WDB",IF(COUNTIF('女子複'!L86,"*Ｃ*"),"WDC",IF(COUNTIF('女子複'!L86,"*30*"),"WD30",IF(COUNTIF('女子複'!L86,"*40*"),"WD40","")))))</f>
      </c>
      <c r="AQ81" s="86">
        <f>IF('女子複'!M86="","",'女子複'!M86)</f>
      </c>
      <c r="AR81" s="86">
        <f>IF('女子複'!N86="","",'女子複'!N86)</f>
      </c>
      <c r="AS81" s="106">
        <f>IF('女子複'!O86="","",'女子複'!O86)</f>
      </c>
      <c r="AU81" s="86">
        <f>IF(COUNTIF('混合複'!L86,"*一般*"),"XD",IF(COUNTIF('混合複'!L86,"*40歳*"),"XD40",IF(COUNTIF('混合複'!L86,"*50歳*"),"XD50","")))</f>
      </c>
      <c r="AV81" s="86">
        <f>IF('混合複'!M86="","",'混合複'!M86)</f>
      </c>
      <c r="AW81" s="86">
        <f>IF('混合複'!N86="","",'混合複'!N86)</f>
      </c>
      <c r="AX81" s="86">
        <f>IF('混合複'!O86="","",'混合複'!O86)</f>
      </c>
    </row>
    <row r="82" spans="1:50" ht="11.25">
      <c r="A82" s="104"/>
      <c r="Y82" s="105"/>
      <c r="Z82" s="86">
        <f t="shared" si="5"/>
      </c>
      <c r="AA82" s="86">
        <f>IF(COUNTIF('男子単'!L87,"*Ａ*"),"MSA",IF(COUNTIF('男子単'!L87,"*Ｂ*"),"MSB",IF(COUNTIF('男子単'!L87,"*Ｃ*"),"MSC","")))</f>
      </c>
      <c r="AB82" s="86">
        <f>IF('男子単'!M87="","",'男子単'!M87)</f>
      </c>
      <c r="AC82" s="86">
        <f>IF('男子単'!N87="","",'男子単'!N87)</f>
      </c>
      <c r="AD82" s="86">
        <f>IF('男子単'!O87="","",'男子単'!O87)</f>
      </c>
      <c r="AE82" s="104">
        <f t="shared" si="6"/>
      </c>
      <c r="AF82" s="86">
        <f>IF(COUNTIF('女子単'!L87,"*Ａ*"),"WSA",IF(COUNTIF('女子単'!L87,"*Ｂ*"),"WSB",IF(COUNTIF('女子単'!L87,"*Ｃ*"),"WSC","")))</f>
      </c>
      <c r="AG82" s="86">
        <f>IF('女子単'!M87="","",'女子単'!M87)</f>
      </c>
      <c r="AH82" s="86">
        <f>IF('女子単'!N87="","",'女子単'!N87)</f>
      </c>
      <c r="AI82" s="106">
        <f>IF('女子単'!O87="","",'女子単'!O87)</f>
      </c>
      <c r="AJ82" s="86">
        <f t="shared" si="7"/>
      </c>
      <c r="AK82" s="86">
        <f>IF(COUNTIF('男子複'!L87,"*Ａ*"),"MDA",IF(COUNTIF('男子複'!L87,"*Ｂ*"),"MDB",IF(COUNTIF('男子複'!L87,"*Ｃ*"),"MDC",IF(COUNTIF('男子複'!L87,"*40*"),"MD40",IF(COUNTIF('男子複'!L87,"*50*"),"MD50",IF(COUNTIF('男子複'!L87,"*60*"),"MD60",""))))))</f>
      </c>
      <c r="AL82" s="86">
        <f>IF('男子複'!M87="","",'男子複'!M87)</f>
      </c>
      <c r="AM82" s="86">
        <f>IF('男子複'!N87="","",'男子複'!N87)</f>
      </c>
      <c r="AN82" s="86">
        <f>IF('男子複'!O87="","",'男子複'!O87)</f>
      </c>
      <c r="AO82" s="104">
        <f t="shared" si="8"/>
      </c>
      <c r="AP82" s="86">
        <f>IF(COUNTIF('女子複'!L87,"*Ａ*"),"WDA",IF(COUNTIF('女子複'!L87,"*Ｂ*"),"WDB",IF(COUNTIF('女子複'!L87,"*Ｃ*"),"WDC",IF(COUNTIF('女子複'!L87,"*30*"),"WD30",IF(COUNTIF('女子複'!L87,"*40*"),"WD40","")))))</f>
      </c>
      <c r="AQ82" s="86">
        <f>IF('女子複'!M87="","",'女子複'!M87)</f>
      </c>
      <c r="AR82" s="86">
        <f>IF('女子複'!N87="","",'女子複'!N87)</f>
      </c>
      <c r="AS82" s="106">
        <f>IF('女子複'!O87="","",'女子複'!O87)</f>
      </c>
      <c r="AU82" s="86">
        <f>IF(COUNTIF('混合複'!L87,"*一般*"),"XD",IF(COUNTIF('混合複'!L87,"*40歳*"),"XD40",IF(COUNTIF('混合複'!L87,"*50歳*"),"XD50","")))</f>
      </c>
      <c r="AV82" s="86">
        <f>IF('混合複'!M87="","",'混合複'!M87)</f>
      </c>
      <c r="AW82" s="86">
        <f>IF('混合複'!N87="","",'混合複'!N87)</f>
      </c>
      <c r="AX82" s="86">
        <f>IF('混合複'!O87="","",'混合複'!O87)</f>
      </c>
    </row>
    <row r="83" spans="1:50" ht="11.25">
      <c r="A83" s="104"/>
      <c r="Y83" s="105"/>
      <c r="Z83" s="86">
        <f t="shared" si="5"/>
      </c>
      <c r="AA83" s="86">
        <f>IF(COUNTIF('男子単'!L88,"*Ａ*"),"MSA",IF(COUNTIF('男子単'!L88,"*Ｂ*"),"MSB",IF(COUNTIF('男子単'!L88,"*Ｃ*"),"MSC","")))</f>
      </c>
      <c r="AB83" s="86">
        <f>IF('男子単'!M88="","",'男子単'!M88)</f>
      </c>
      <c r="AC83" s="86">
        <f>IF('男子単'!N88="","",'男子単'!N88)</f>
      </c>
      <c r="AD83" s="86">
        <f>IF('男子単'!O88="","",'男子単'!O88)</f>
      </c>
      <c r="AE83" s="104">
        <f t="shared" si="6"/>
      </c>
      <c r="AF83" s="86">
        <f>IF(COUNTIF('女子単'!L88,"*Ａ*"),"WSA",IF(COUNTIF('女子単'!L88,"*Ｂ*"),"WSB",IF(COUNTIF('女子単'!L88,"*Ｃ*"),"WSC","")))</f>
      </c>
      <c r="AG83" s="86">
        <f>IF('女子単'!M88="","",'女子単'!M88)</f>
      </c>
      <c r="AH83" s="86">
        <f>IF('女子単'!N88="","",'女子単'!N88)</f>
      </c>
      <c r="AI83" s="106">
        <f>IF('女子単'!O88="","",'女子単'!O88)</f>
      </c>
      <c r="AJ83" s="86">
        <f t="shared" si="7"/>
      </c>
      <c r="AK83" s="86">
        <f>IF(COUNTIF('男子複'!L88,"*Ａ*"),"MDA",IF(COUNTIF('男子複'!L88,"*Ｂ*"),"MDB",IF(COUNTIF('男子複'!L88,"*Ｃ*"),"MDC",IF(COUNTIF('男子複'!L88,"*40*"),"MD40",IF(COUNTIF('男子複'!L88,"*50*"),"MD50",IF(COUNTIF('男子複'!L88,"*60*"),"MD60",""))))))</f>
      </c>
      <c r="AL83" s="86">
        <f>IF('男子複'!M88="","",'男子複'!M88)</f>
      </c>
      <c r="AM83" s="86">
        <f>IF('男子複'!N88="","",'男子複'!N88)</f>
      </c>
      <c r="AN83" s="86">
        <f>IF('男子複'!O88="","",'男子複'!O88)</f>
      </c>
      <c r="AO83" s="104">
        <f t="shared" si="8"/>
      </c>
      <c r="AP83" s="86">
        <f>IF(COUNTIF('女子複'!L88,"*Ａ*"),"WDA",IF(COUNTIF('女子複'!L88,"*Ｂ*"),"WDB",IF(COUNTIF('女子複'!L88,"*Ｃ*"),"WDC",IF(COUNTIF('女子複'!L88,"*30*"),"WD30",IF(COUNTIF('女子複'!L88,"*40*"),"WD40","")))))</f>
      </c>
      <c r="AQ83" s="86">
        <f>IF('女子複'!M88="","",'女子複'!M88)</f>
      </c>
      <c r="AR83" s="86">
        <f>IF('女子複'!N88="","",'女子複'!N88)</f>
      </c>
      <c r="AS83" s="106">
        <f>IF('女子複'!O88="","",'女子複'!O88)</f>
      </c>
      <c r="AU83" s="86">
        <f>IF(COUNTIF('混合複'!L88,"*一般*"),"XD",IF(COUNTIF('混合複'!L88,"*40歳*"),"XD40",IF(COUNTIF('混合複'!L88,"*50歳*"),"XD50","")))</f>
      </c>
      <c r="AV83" s="86">
        <f>IF('混合複'!M88="","",'混合複'!M88)</f>
      </c>
      <c r="AW83" s="86">
        <f>IF('混合複'!N88="","",'混合複'!N88)</f>
      </c>
      <c r="AX83" s="86">
        <f>IF('混合複'!O88="","",'混合複'!O88)</f>
      </c>
    </row>
    <row r="84" spans="1:50" ht="11.25">
      <c r="A84" s="104"/>
      <c r="Y84" s="105"/>
      <c r="Z84" s="86">
        <f t="shared" si="5"/>
      </c>
      <c r="AA84" s="86">
        <f>IF(COUNTIF('男子単'!L89,"*Ａ*"),"MSA",IF(COUNTIF('男子単'!L89,"*Ｂ*"),"MSB",IF(COUNTIF('男子単'!L89,"*Ｃ*"),"MSC","")))</f>
      </c>
      <c r="AB84" s="86">
        <f>IF('男子単'!M89="","",'男子単'!M89)</f>
      </c>
      <c r="AC84" s="86">
        <f>IF('男子単'!N89="","",'男子単'!N89)</f>
      </c>
      <c r="AD84" s="86">
        <f>IF('男子単'!O89="","",'男子単'!O89)</f>
      </c>
      <c r="AE84" s="104">
        <f t="shared" si="6"/>
      </c>
      <c r="AF84" s="86">
        <f>IF(COUNTIF('女子単'!L89,"*Ａ*"),"WSA",IF(COUNTIF('女子単'!L89,"*Ｂ*"),"WSB",IF(COUNTIF('女子単'!L89,"*Ｃ*"),"WSC","")))</f>
      </c>
      <c r="AG84" s="86">
        <f>IF('女子単'!M89="","",'女子単'!M89)</f>
      </c>
      <c r="AH84" s="86">
        <f>IF('女子単'!N89="","",'女子単'!N89)</f>
      </c>
      <c r="AI84" s="106">
        <f>IF('女子単'!O89="","",'女子単'!O89)</f>
      </c>
      <c r="AJ84" s="86">
        <f t="shared" si="7"/>
      </c>
      <c r="AK84" s="86">
        <f>IF(COUNTIF('男子複'!L89,"*Ａ*"),"MDA",IF(COUNTIF('男子複'!L89,"*Ｂ*"),"MDB",IF(COUNTIF('男子複'!L89,"*Ｃ*"),"MDC",IF(COUNTIF('男子複'!L89,"*40*"),"MD40",IF(COUNTIF('男子複'!L89,"*50*"),"MD50",IF(COUNTIF('男子複'!L89,"*60*"),"MD60",""))))))</f>
      </c>
      <c r="AL84" s="86">
        <f>IF('男子複'!M89="","",'男子複'!M89)</f>
      </c>
      <c r="AM84" s="86">
        <f>IF('男子複'!N89="","",'男子複'!N89)</f>
      </c>
      <c r="AN84" s="86">
        <f>IF('男子複'!O89="","",'男子複'!O89)</f>
      </c>
      <c r="AO84" s="104">
        <f t="shared" si="8"/>
      </c>
      <c r="AP84" s="86">
        <f>IF(COUNTIF('女子複'!L89,"*Ａ*"),"WDA",IF(COUNTIF('女子複'!L89,"*Ｂ*"),"WDB",IF(COUNTIF('女子複'!L89,"*Ｃ*"),"WDC",IF(COUNTIF('女子複'!L89,"*30*"),"WD30",IF(COUNTIF('女子複'!L89,"*40*"),"WD40","")))))</f>
      </c>
      <c r="AQ84" s="86">
        <f>IF('女子複'!M89="","",'女子複'!M89)</f>
      </c>
      <c r="AR84" s="86">
        <f>IF('女子複'!N89="","",'女子複'!N89)</f>
      </c>
      <c r="AS84" s="106">
        <f>IF('女子複'!O89="","",'女子複'!O89)</f>
      </c>
      <c r="AU84" s="86">
        <f>IF(COUNTIF('混合複'!L89,"*一般*"),"XD",IF(COUNTIF('混合複'!L89,"*40歳*"),"XD40",IF(COUNTIF('混合複'!L89,"*50歳*"),"XD50","")))</f>
      </c>
      <c r="AV84" s="86">
        <f>IF('混合複'!M89="","",'混合複'!M89)</f>
      </c>
      <c r="AW84" s="86">
        <f>IF('混合複'!N89="","",'混合複'!N89)</f>
      </c>
      <c r="AX84" s="86">
        <f>IF('混合複'!O89="","",'混合複'!O89)</f>
      </c>
    </row>
    <row r="85" spans="1:50" ht="11.25">
      <c r="A85" s="104"/>
      <c r="Y85" s="105"/>
      <c r="Z85" s="86">
        <f t="shared" si="5"/>
      </c>
      <c r="AA85" s="86">
        <f>IF(COUNTIF('男子単'!L90,"*Ａ*"),"MSA",IF(COUNTIF('男子単'!L90,"*Ｂ*"),"MSB",IF(COUNTIF('男子単'!L90,"*Ｃ*"),"MSC","")))</f>
      </c>
      <c r="AB85" s="86">
        <f>IF('男子単'!M90="","",'男子単'!M90)</f>
      </c>
      <c r="AC85" s="86">
        <f>IF('男子単'!N90="","",'男子単'!N90)</f>
      </c>
      <c r="AD85" s="86">
        <f>IF('男子単'!O90="","",'男子単'!O90)</f>
      </c>
      <c r="AE85" s="104">
        <f t="shared" si="6"/>
      </c>
      <c r="AF85" s="86">
        <f>IF(COUNTIF('女子単'!L90,"*Ａ*"),"WSA",IF(COUNTIF('女子単'!L90,"*Ｂ*"),"WSB",IF(COUNTIF('女子単'!L90,"*Ｃ*"),"WSC","")))</f>
      </c>
      <c r="AG85" s="86">
        <f>IF('女子単'!M90="","",'女子単'!M90)</f>
      </c>
      <c r="AH85" s="86">
        <f>IF('女子単'!N90="","",'女子単'!N90)</f>
      </c>
      <c r="AI85" s="106">
        <f>IF('女子単'!O90="","",'女子単'!O90)</f>
      </c>
      <c r="AJ85" s="86">
        <f t="shared" si="7"/>
      </c>
      <c r="AK85" s="86">
        <f>IF(COUNTIF('男子複'!L90,"*Ａ*"),"MDA",IF(COUNTIF('男子複'!L90,"*Ｂ*"),"MDB",IF(COUNTIF('男子複'!L90,"*Ｃ*"),"MDC",IF(COUNTIF('男子複'!L90,"*40*"),"MD40",IF(COUNTIF('男子複'!L90,"*50*"),"MD50",IF(COUNTIF('男子複'!L90,"*60*"),"MD60",""))))))</f>
      </c>
      <c r="AL85" s="86">
        <f>IF('男子複'!M90="","",'男子複'!M90)</f>
      </c>
      <c r="AM85" s="86">
        <f>IF('男子複'!N90="","",'男子複'!N90)</f>
      </c>
      <c r="AN85" s="86">
        <f>IF('男子複'!O90="","",'男子複'!O90)</f>
      </c>
      <c r="AO85" s="104">
        <f t="shared" si="8"/>
      </c>
      <c r="AP85" s="86">
        <f>IF(COUNTIF('女子複'!L90,"*Ａ*"),"WDA",IF(COUNTIF('女子複'!L90,"*Ｂ*"),"WDB",IF(COUNTIF('女子複'!L90,"*Ｃ*"),"WDC",IF(COUNTIF('女子複'!L90,"*30*"),"WD30",IF(COUNTIF('女子複'!L90,"*40*"),"WD40","")))))</f>
      </c>
      <c r="AQ85" s="86">
        <f>IF('女子複'!M90="","",'女子複'!M90)</f>
      </c>
      <c r="AR85" s="86">
        <f>IF('女子複'!N90="","",'女子複'!N90)</f>
      </c>
      <c r="AS85" s="106">
        <f>IF('女子複'!O90="","",'女子複'!O90)</f>
      </c>
      <c r="AU85" s="86">
        <f>IF(COUNTIF('混合複'!L90,"*一般*"),"XD",IF(COUNTIF('混合複'!L90,"*40歳*"),"XD40",IF(COUNTIF('混合複'!L90,"*50歳*"),"XD50","")))</f>
      </c>
      <c r="AV85" s="86">
        <f>IF('混合複'!M90="","",'混合複'!M90)</f>
      </c>
      <c r="AW85" s="86">
        <f>IF('混合複'!N90="","",'混合複'!N90)</f>
      </c>
      <c r="AX85" s="86">
        <f>IF('混合複'!O90="","",'混合複'!O90)</f>
      </c>
    </row>
    <row r="86" spans="1:50" ht="11.25">
      <c r="A86" s="104"/>
      <c r="Y86" s="105"/>
      <c r="Z86" s="86">
        <f t="shared" si="5"/>
      </c>
      <c r="AA86" s="86">
        <f>IF(COUNTIF('男子単'!L91,"*Ａ*"),"MSA",IF(COUNTIF('男子単'!L91,"*Ｂ*"),"MSB",IF(COUNTIF('男子単'!L91,"*Ｃ*"),"MSC","")))</f>
      </c>
      <c r="AB86" s="86">
        <f>IF('男子単'!M91="","",'男子単'!M91)</f>
      </c>
      <c r="AC86" s="86">
        <f>IF('男子単'!N91="","",'男子単'!N91)</f>
      </c>
      <c r="AD86" s="86">
        <f>IF('男子単'!O91="","",'男子単'!O91)</f>
      </c>
      <c r="AE86" s="104">
        <f t="shared" si="6"/>
      </c>
      <c r="AF86" s="86">
        <f>IF(COUNTIF('女子単'!L91,"*Ａ*"),"WSA",IF(COUNTIF('女子単'!L91,"*Ｂ*"),"WSB",IF(COUNTIF('女子単'!L91,"*Ｃ*"),"WSC","")))</f>
      </c>
      <c r="AG86" s="86">
        <f>IF('女子単'!M91="","",'女子単'!M91)</f>
      </c>
      <c r="AH86" s="86">
        <f>IF('女子単'!N91="","",'女子単'!N91)</f>
      </c>
      <c r="AI86" s="106">
        <f>IF('女子単'!O91="","",'女子単'!O91)</f>
      </c>
      <c r="AJ86" s="86">
        <f t="shared" si="7"/>
      </c>
      <c r="AK86" s="86">
        <f>IF(COUNTIF('男子複'!L91,"*Ａ*"),"MDA",IF(COUNTIF('男子複'!L91,"*Ｂ*"),"MDB",IF(COUNTIF('男子複'!L91,"*Ｃ*"),"MDC",IF(COUNTIF('男子複'!L91,"*40*"),"MD40",IF(COUNTIF('男子複'!L91,"*50*"),"MD50",IF(COUNTIF('男子複'!L91,"*60*"),"MD60",""))))))</f>
      </c>
      <c r="AL86" s="86">
        <f>IF('男子複'!M91="","",'男子複'!M91)</f>
      </c>
      <c r="AM86" s="86">
        <f>IF('男子複'!N91="","",'男子複'!N91)</f>
      </c>
      <c r="AN86" s="86">
        <f>IF('男子複'!O91="","",'男子複'!O91)</f>
      </c>
      <c r="AO86" s="104">
        <f t="shared" si="8"/>
      </c>
      <c r="AP86" s="86">
        <f>IF(COUNTIF('女子複'!L91,"*Ａ*"),"WDA",IF(COUNTIF('女子複'!L91,"*Ｂ*"),"WDB",IF(COUNTIF('女子複'!L91,"*Ｃ*"),"WDC",IF(COUNTIF('女子複'!L91,"*30*"),"WD30",IF(COUNTIF('女子複'!L91,"*40*"),"WD40","")))))</f>
      </c>
      <c r="AQ86" s="86">
        <f>IF('女子複'!M91="","",'女子複'!M91)</f>
      </c>
      <c r="AR86" s="86">
        <f>IF('女子複'!N91="","",'女子複'!N91)</f>
      </c>
      <c r="AS86" s="106">
        <f>IF('女子複'!O91="","",'女子複'!O91)</f>
      </c>
      <c r="AU86" s="86">
        <f>IF(COUNTIF('混合複'!L91,"*一般*"),"XD",IF(COUNTIF('混合複'!L91,"*40歳*"),"XD40",IF(COUNTIF('混合複'!L91,"*50歳*"),"XD50","")))</f>
      </c>
      <c r="AV86" s="86">
        <f>IF('混合複'!M91="","",'混合複'!M91)</f>
      </c>
      <c r="AW86" s="86">
        <f>IF('混合複'!N91="","",'混合複'!N91)</f>
      </c>
      <c r="AX86" s="86">
        <f>IF('混合複'!O91="","",'混合複'!O91)</f>
      </c>
    </row>
    <row r="87" spans="1:50" ht="11.25">
      <c r="A87" s="104"/>
      <c r="Y87" s="105"/>
      <c r="Z87" s="86">
        <f t="shared" si="5"/>
      </c>
      <c r="AA87" s="86">
        <f>IF(COUNTIF('男子単'!L92,"*Ａ*"),"MSA",IF(COUNTIF('男子単'!L92,"*Ｂ*"),"MSB",IF(COUNTIF('男子単'!L92,"*Ｃ*"),"MSC","")))</f>
      </c>
      <c r="AB87" s="86">
        <f>IF('男子単'!M92="","",'男子単'!M92)</f>
      </c>
      <c r="AC87" s="86">
        <f>IF('男子単'!N92="","",'男子単'!N92)</f>
      </c>
      <c r="AD87" s="86">
        <f>IF('男子単'!O92="","",'男子単'!O92)</f>
      </c>
      <c r="AE87" s="104">
        <f t="shared" si="6"/>
      </c>
      <c r="AF87" s="86">
        <f>IF(COUNTIF('女子単'!L92,"*Ａ*"),"WSA",IF(COUNTIF('女子単'!L92,"*Ｂ*"),"WSB",IF(COUNTIF('女子単'!L92,"*Ｃ*"),"WSC","")))</f>
      </c>
      <c r="AG87" s="86">
        <f>IF('女子単'!M92="","",'女子単'!M92)</f>
      </c>
      <c r="AH87" s="86">
        <f>IF('女子単'!N92="","",'女子単'!N92)</f>
      </c>
      <c r="AI87" s="106">
        <f>IF('女子単'!O92="","",'女子単'!O92)</f>
      </c>
      <c r="AJ87" s="86">
        <f t="shared" si="7"/>
      </c>
      <c r="AK87" s="86">
        <f>IF(COUNTIF('男子複'!L92,"*Ａ*"),"MDA",IF(COUNTIF('男子複'!L92,"*Ｂ*"),"MDB",IF(COUNTIF('男子複'!L92,"*Ｃ*"),"MDC",IF(COUNTIF('男子複'!L92,"*40*"),"MD40",IF(COUNTIF('男子複'!L92,"*50*"),"MD50",IF(COUNTIF('男子複'!L92,"*60*"),"MD60",""))))))</f>
      </c>
      <c r="AL87" s="86">
        <f>IF('男子複'!M92="","",'男子複'!M92)</f>
      </c>
      <c r="AM87" s="86">
        <f>IF('男子複'!N92="","",'男子複'!N92)</f>
      </c>
      <c r="AN87" s="86">
        <f>IF('男子複'!O92="","",'男子複'!O92)</f>
      </c>
      <c r="AO87" s="104">
        <f t="shared" si="8"/>
      </c>
      <c r="AP87" s="86">
        <f>IF(COUNTIF('女子複'!L92,"*Ａ*"),"WDA",IF(COUNTIF('女子複'!L92,"*Ｂ*"),"WDB",IF(COUNTIF('女子複'!L92,"*Ｃ*"),"WDC",IF(COUNTIF('女子複'!L92,"*30*"),"WD30",IF(COUNTIF('女子複'!L92,"*40*"),"WD40","")))))</f>
      </c>
      <c r="AQ87" s="86">
        <f>IF('女子複'!M92="","",'女子複'!M92)</f>
      </c>
      <c r="AR87" s="86">
        <f>IF('女子複'!N92="","",'女子複'!N92)</f>
      </c>
      <c r="AS87" s="106">
        <f>IF('女子複'!O92="","",'女子複'!O92)</f>
      </c>
      <c r="AU87" s="86">
        <f>IF(COUNTIF('混合複'!L92,"*一般*"),"XD",IF(COUNTIF('混合複'!L92,"*40歳*"),"XD40",IF(COUNTIF('混合複'!L92,"*50歳*"),"XD50","")))</f>
      </c>
      <c r="AV87" s="86">
        <f>IF('混合複'!M92="","",'混合複'!M92)</f>
      </c>
      <c r="AW87" s="86">
        <f>IF('混合複'!N92="","",'混合複'!N92)</f>
      </c>
      <c r="AX87" s="86">
        <f>IF('混合複'!O92="","",'混合複'!O92)</f>
      </c>
    </row>
    <row r="88" spans="1:50" ht="11.25">
      <c r="A88" s="104"/>
      <c r="Y88" s="105"/>
      <c r="Z88" s="86">
        <f t="shared" si="5"/>
      </c>
      <c r="AA88" s="86">
        <f>IF(COUNTIF('男子単'!L93,"*Ａ*"),"MSA",IF(COUNTIF('男子単'!L93,"*Ｂ*"),"MSB",IF(COUNTIF('男子単'!L93,"*Ｃ*"),"MSC","")))</f>
      </c>
      <c r="AB88" s="86">
        <f>IF('男子単'!M93="","",'男子単'!M93)</f>
      </c>
      <c r="AC88" s="86">
        <f>IF('男子単'!N93="","",'男子単'!N93)</f>
      </c>
      <c r="AD88" s="86">
        <f>IF('男子単'!O93="","",'男子単'!O93)</f>
      </c>
      <c r="AE88" s="104">
        <f t="shared" si="6"/>
      </c>
      <c r="AF88" s="86">
        <f>IF(COUNTIF('女子単'!L93,"*Ａ*"),"WSA",IF(COUNTIF('女子単'!L93,"*Ｂ*"),"WSB",IF(COUNTIF('女子単'!L93,"*Ｃ*"),"WSC","")))</f>
      </c>
      <c r="AG88" s="86">
        <f>IF('女子単'!M93="","",'女子単'!M93)</f>
      </c>
      <c r="AH88" s="86">
        <f>IF('女子単'!N93="","",'女子単'!N93)</f>
      </c>
      <c r="AI88" s="106">
        <f>IF('女子単'!O93="","",'女子単'!O93)</f>
      </c>
      <c r="AJ88" s="86">
        <f t="shared" si="7"/>
      </c>
      <c r="AK88" s="86">
        <f>IF(COUNTIF('男子複'!L93,"*Ａ*"),"MDA",IF(COUNTIF('男子複'!L93,"*Ｂ*"),"MDB",IF(COUNTIF('男子複'!L93,"*Ｃ*"),"MDC",IF(COUNTIF('男子複'!L93,"*40*"),"MD40",IF(COUNTIF('男子複'!L93,"*50*"),"MD50",IF(COUNTIF('男子複'!L93,"*60*"),"MD60",""))))))</f>
      </c>
      <c r="AL88" s="86">
        <f>IF('男子複'!M93="","",'男子複'!M93)</f>
      </c>
      <c r="AM88" s="86">
        <f>IF('男子複'!N93="","",'男子複'!N93)</f>
      </c>
      <c r="AN88" s="86">
        <f>IF('男子複'!O93="","",'男子複'!O93)</f>
      </c>
      <c r="AO88" s="104">
        <f t="shared" si="8"/>
      </c>
      <c r="AP88" s="86">
        <f>IF(COUNTIF('女子複'!L93,"*Ａ*"),"WDA",IF(COUNTIF('女子複'!L93,"*Ｂ*"),"WDB",IF(COUNTIF('女子複'!L93,"*Ｃ*"),"WDC",IF(COUNTIF('女子複'!L93,"*30*"),"WD30",IF(COUNTIF('女子複'!L93,"*40*"),"WD40","")))))</f>
      </c>
      <c r="AQ88" s="86">
        <f>IF('女子複'!M93="","",'女子複'!M93)</f>
      </c>
      <c r="AR88" s="86">
        <f>IF('女子複'!N93="","",'女子複'!N93)</f>
      </c>
      <c r="AS88" s="106">
        <f>IF('女子複'!O93="","",'女子複'!O93)</f>
      </c>
      <c r="AU88" s="86">
        <f>IF(COUNTIF('混合複'!L93,"*一般*"),"XD",IF(COUNTIF('混合複'!L93,"*40歳*"),"XD40",IF(COUNTIF('混合複'!L93,"*50歳*"),"XD50","")))</f>
      </c>
      <c r="AV88" s="86">
        <f>IF('混合複'!M93="","",'混合複'!M93)</f>
      </c>
      <c r="AW88" s="86">
        <f>IF('混合複'!N93="","",'混合複'!N93)</f>
      </c>
      <c r="AX88" s="86">
        <f>IF('混合複'!O93="","",'混合複'!O93)</f>
      </c>
    </row>
    <row r="89" spans="1:50" ht="11.25">
      <c r="A89" s="104"/>
      <c r="Y89" s="105"/>
      <c r="Z89" s="86">
        <f t="shared" si="5"/>
      </c>
      <c r="AA89" s="86">
        <f>IF(COUNTIF('男子単'!L94,"*Ａ*"),"MSA",IF(COUNTIF('男子単'!L94,"*Ｂ*"),"MSB",IF(COUNTIF('男子単'!L94,"*Ｃ*"),"MSC","")))</f>
      </c>
      <c r="AB89" s="86">
        <f>IF('男子単'!M94="","",'男子単'!M94)</f>
      </c>
      <c r="AC89" s="86">
        <f>IF('男子単'!N94="","",'男子単'!N94)</f>
      </c>
      <c r="AD89" s="86">
        <f>IF('男子単'!O94="","",'男子単'!O94)</f>
      </c>
      <c r="AE89" s="104">
        <f t="shared" si="6"/>
      </c>
      <c r="AF89" s="86">
        <f>IF(COUNTIF('女子単'!L94,"*Ａ*"),"WSA",IF(COUNTIF('女子単'!L94,"*Ｂ*"),"WSB",IF(COUNTIF('女子単'!L94,"*Ｃ*"),"WSC","")))</f>
      </c>
      <c r="AG89" s="86">
        <f>IF('女子単'!M94="","",'女子単'!M94)</f>
      </c>
      <c r="AH89" s="86">
        <f>IF('女子単'!N94="","",'女子単'!N94)</f>
      </c>
      <c r="AI89" s="106">
        <f>IF('女子単'!O94="","",'女子単'!O94)</f>
      </c>
      <c r="AJ89" s="86">
        <f t="shared" si="7"/>
      </c>
      <c r="AK89" s="86">
        <f>IF(COUNTIF('男子複'!L94,"*Ａ*"),"MDA",IF(COUNTIF('男子複'!L94,"*Ｂ*"),"MDB",IF(COUNTIF('男子複'!L94,"*Ｃ*"),"MDC",IF(COUNTIF('男子複'!L94,"*40*"),"MD40",IF(COUNTIF('男子複'!L94,"*50*"),"MD50",IF(COUNTIF('男子複'!L94,"*60*"),"MD60",""))))))</f>
      </c>
      <c r="AL89" s="86">
        <f>IF('男子複'!M94="","",'男子複'!M94)</f>
      </c>
      <c r="AM89" s="86">
        <f>IF('男子複'!N94="","",'男子複'!N94)</f>
      </c>
      <c r="AN89" s="86">
        <f>IF('男子複'!O94="","",'男子複'!O94)</f>
      </c>
      <c r="AO89" s="104">
        <f t="shared" si="8"/>
      </c>
      <c r="AP89" s="86">
        <f>IF(COUNTIF('女子複'!L94,"*Ａ*"),"WDA",IF(COUNTIF('女子複'!L94,"*Ｂ*"),"WDB",IF(COUNTIF('女子複'!L94,"*Ｃ*"),"WDC",IF(COUNTIF('女子複'!L94,"*30*"),"WD30",IF(COUNTIF('女子複'!L94,"*40*"),"WD40","")))))</f>
      </c>
      <c r="AQ89" s="86">
        <f>IF('女子複'!M94="","",'女子複'!M94)</f>
      </c>
      <c r="AR89" s="86">
        <f>IF('女子複'!N94="","",'女子複'!N94)</f>
      </c>
      <c r="AS89" s="106">
        <f>IF('女子複'!O94="","",'女子複'!O94)</f>
      </c>
      <c r="AU89" s="86">
        <f>IF(COUNTIF('混合複'!L94,"*一般*"),"XD",IF(COUNTIF('混合複'!L94,"*40歳*"),"XD40",IF(COUNTIF('混合複'!L94,"*50歳*"),"XD50","")))</f>
      </c>
      <c r="AV89" s="86">
        <f>IF('混合複'!M94="","",'混合複'!M94)</f>
      </c>
      <c r="AW89" s="86">
        <f>IF('混合複'!N94="","",'混合複'!N94)</f>
      </c>
      <c r="AX89" s="86">
        <f>IF('混合複'!O94="","",'混合複'!O94)</f>
      </c>
    </row>
    <row r="90" spans="1:50" ht="11.25">
      <c r="A90" s="104"/>
      <c r="Y90" s="105"/>
      <c r="Z90" s="86">
        <f t="shared" si="5"/>
      </c>
      <c r="AA90" s="86">
        <f>IF(COUNTIF('男子単'!L95,"*Ａ*"),"MSA",IF(COUNTIF('男子単'!L95,"*Ｂ*"),"MSB",IF(COUNTIF('男子単'!L95,"*Ｃ*"),"MSC","")))</f>
      </c>
      <c r="AB90" s="86">
        <f>IF('男子単'!M95="","",'男子単'!M95)</f>
      </c>
      <c r="AC90" s="86">
        <f>IF('男子単'!N95="","",'男子単'!N95)</f>
      </c>
      <c r="AD90" s="86">
        <f>IF('男子単'!O95="","",'男子単'!O95)</f>
      </c>
      <c r="AE90" s="104">
        <f t="shared" si="6"/>
      </c>
      <c r="AF90" s="86">
        <f>IF(COUNTIF('女子単'!L95,"*Ａ*"),"WSA",IF(COUNTIF('女子単'!L95,"*Ｂ*"),"WSB",IF(COUNTIF('女子単'!L95,"*Ｃ*"),"WSC","")))</f>
      </c>
      <c r="AG90" s="86">
        <f>IF('女子単'!M95="","",'女子単'!M95)</f>
      </c>
      <c r="AH90" s="86">
        <f>IF('女子単'!N95="","",'女子単'!N95)</f>
      </c>
      <c r="AI90" s="106">
        <f>IF('女子単'!O95="","",'女子単'!O95)</f>
      </c>
      <c r="AJ90" s="86">
        <f t="shared" si="7"/>
      </c>
      <c r="AK90" s="86">
        <f>IF(COUNTIF('男子複'!L95,"*Ａ*"),"MDA",IF(COUNTIF('男子複'!L95,"*Ｂ*"),"MDB",IF(COUNTIF('男子複'!L95,"*Ｃ*"),"MDC",IF(COUNTIF('男子複'!L95,"*40*"),"MD40",IF(COUNTIF('男子複'!L95,"*50*"),"MD50",IF(COUNTIF('男子複'!L95,"*60*"),"MD60",""))))))</f>
      </c>
      <c r="AL90" s="86">
        <f>IF('男子複'!M95="","",'男子複'!M95)</f>
      </c>
      <c r="AM90" s="86">
        <f>IF('男子複'!N95="","",'男子複'!N95)</f>
      </c>
      <c r="AN90" s="86">
        <f>IF('男子複'!O95="","",'男子複'!O95)</f>
      </c>
      <c r="AO90" s="104">
        <f t="shared" si="8"/>
      </c>
      <c r="AP90" s="86">
        <f>IF(COUNTIF('女子複'!L95,"*Ａ*"),"WDA",IF(COUNTIF('女子複'!L95,"*Ｂ*"),"WDB",IF(COUNTIF('女子複'!L95,"*Ｃ*"),"WDC",IF(COUNTIF('女子複'!L95,"*30*"),"WD30",IF(COUNTIF('女子複'!L95,"*40*"),"WD40","")))))</f>
      </c>
      <c r="AQ90" s="86">
        <f>IF('女子複'!M95="","",'女子複'!M95)</f>
      </c>
      <c r="AR90" s="86">
        <f>IF('女子複'!N95="","",'女子複'!N95)</f>
      </c>
      <c r="AS90" s="106">
        <f>IF('女子複'!O95="","",'女子複'!O95)</f>
      </c>
      <c r="AU90" s="86">
        <f>IF(COUNTIF('混合複'!L95,"*一般*"),"XD",IF(COUNTIF('混合複'!L95,"*40歳*"),"XD40",IF(COUNTIF('混合複'!L95,"*50歳*"),"XD50","")))</f>
      </c>
      <c r="AV90" s="86">
        <f>IF('混合複'!M95="","",'混合複'!M95)</f>
      </c>
      <c r="AW90" s="86">
        <f>IF('混合複'!N95="","",'混合複'!N95)</f>
      </c>
      <c r="AX90" s="86">
        <f>IF('混合複'!O95="","",'混合複'!O95)</f>
      </c>
    </row>
    <row r="91" spans="1:50" ht="11.25">
      <c r="A91" s="104"/>
      <c r="Y91" s="105"/>
      <c r="Z91" s="86">
        <f t="shared" si="5"/>
      </c>
      <c r="AA91" s="86">
        <f>IF(COUNTIF('男子単'!L96,"*Ａ*"),"MSA",IF(COUNTIF('男子単'!L96,"*Ｂ*"),"MSB",IF(COUNTIF('男子単'!L96,"*Ｃ*"),"MSC","")))</f>
      </c>
      <c r="AB91" s="86">
        <f>IF('男子単'!M96="","",'男子単'!M96)</f>
      </c>
      <c r="AC91" s="86">
        <f>IF('男子単'!N96="","",'男子単'!N96)</f>
      </c>
      <c r="AD91" s="86">
        <f>IF('男子単'!O96="","",'男子単'!O96)</f>
      </c>
      <c r="AE91" s="104">
        <f t="shared" si="6"/>
      </c>
      <c r="AF91" s="86">
        <f>IF(COUNTIF('女子単'!L96,"*Ａ*"),"WSA",IF(COUNTIF('女子単'!L96,"*Ｂ*"),"WSB",IF(COUNTIF('女子単'!L96,"*Ｃ*"),"WSC","")))</f>
      </c>
      <c r="AG91" s="86">
        <f>IF('女子単'!M96="","",'女子単'!M96)</f>
      </c>
      <c r="AH91" s="86">
        <f>IF('女子単'!N96="","",'女子単'!N96)</f>
      </c>
      <c r="AI91" s="106">
        <f>IF('女子単'!O96="","",'女子単'!O96)</f>
      </c>
      <c r="AJ91" s="86">
        <f t="shared" si="7"/>
      </c>
      <c r="AK91" s="86">
        <f>IF(COUNTIF('男子複'!L96,"*Ａ*"),"MDA",IF(COUNTIF('男子複'!L96,"*Ｂ*"),"MDB",IF(COUNTIF('男子複'!L96,"*Ｃ*"),"MDC",IF(COUNTIF('男子複'!L96,"*40*"),"MD40",IF(COUNTIF('男子複'!L96,"*50*"),"MD50",IF(COUNTIF('男子複'!L96,"*60*"),"MD60",""))))))</f>
      </c>
      <c r="AL91" s="86">
        <f>IF('男子複'!M96="","",'男子複'!M96)</f>
      </c>
      <c r="AM91" s="86">
        <f>IF('男子複'!N96="","",'男子複'!N96)</f>
      </c>
      <c r="AN91" s="86">
        <f>IF('男子複'!O96="","",'男子複'!O96)</f>
      </c>
      <c r="AO91" s="104">
        <f t="shared" si="8"/>
      </c>
      <c r="AP91" s="86">
        <f>IF(COUNTIF('女子複'!L96,"*Ａ*"),"WDA",IF(COUNTIF('女子複'!L96,"*Ｂ*"),"WDB",IF(COUNTIF('女子複'!L96,"*Ｃ*"),"WDC",IF(COUNTIF('女子複'!L96,"*30*"),"WD30",IF(COUNTIF('女子複'!L96,"*40*"),"WD40","")))))</f>
      </c>
      <c r="AQ91" s="86">
        <f>IF('女子複'!M96="","",'女子複'!M96)</f>
      </c>
      <c r="AR91" s="86">
        <f>IF('女子複'!N96="","",'女子複'!N96)</f>
      </c>
      <c r="AS91" s="106">
        <f>IF('女子複'!O96="","",'女子複'!O96)</f>
      </c>
      <c r="AU91" s="86">
        <f>IF(COUNTIF('混合複'!L96,"*一般*"),"XD",IF(COUNTIF('混合複'!L96,"*40歳*"),"XD40",IF(COUNTIF('混合複'!L96,"*50歳*"),"XD50","")))</f>
      </c>
      <c r="AV91" s="86">
        <f>IF('混合複'!M96="","",'混合複'!M96)</f>
      </c>
      <c r="AW91" s="86">
        <f>IF('混合複'!N96="","",'混合複'!N96)</f>
      </c>
      <c r="AX91" s="86">
        <f>IF('混合複'!O96="","",'混合複'!O96)</f>
      </c>
    </row>
    <row r="92" spans="1:50" ht="11.25">
      <c r="A92" s="104"/>
      <c r="Y92" s="105"/>
      <c r="Z92" s="86">
        <f t="shared" si="5"/>
      </c>
      <c r="AA92" s="86">
        <f>IF(COUNTIF('男子単'!L97,"*Ａ*"),"MSA",IF(COUNTIF('男子単'!L97,"*Ｂ*"),"MSB",IF(COUNTIF('男子単'!L97,"*Ｃ*"),"MSC","")))</f>
      </c>
      <c r="AB92" s="86">
        <f>IF('男子単'!M97="","",'男子単'!M97)</f>
      </c>
      <c r="AC92" s="86">
        <f>IF('男子単'!N97="","",'男子単'!N97)</f>
      </c>
      <c r="AD92" s="86">
        <f>IF('男子単'!O97="","",'男子単'!O97)</f>
      </c>
      <c r="AE92" s="104">
        <f t="shared" si="6"/>
      </c>
      <c r="AF92" s="86">
        <f>IF(COUNTIF('女子単'!L97,"*Ａ*"),"WSA",IF(COUNTIF('女子単'!L97,"*Ｂ*"),"WSB",IF(COUNTIF('女子単'!L97,"*Ｃ*"),"WSC","")))</f>
      </c>
      <c r="AG92" s="86">
        <f>IF('女子単'!M97="","",'女子単'!M97)</f>
      </c>
      <c r="AH92" s="86">
        <f>IF('女子単'!N97="","",'女子単'!N97)</f>
      </c>
      <c r="AI92" s="106">
        <f>IF('女子単'!O97="","",'女子単'!O97)</f>
      </c>
      <c r="AJ92" s="86">
        <f t="shared" si="7"/>
      </c>
      <c r="AK92" s="86">
        <f>IF(COUNTIF('男子複'!L97,"*Ａ*"),"MDA",IF(COUNTIF('男子複'!L97,"*Ｂ*"),"MDB",IF(COUNTIF('男子複'!L97,"*Ｃ*"),"MDC",IF(COUNTIF('男子複'!L97,"*40*"),"MD40",IF(COUNTIF('男子複'!L97,"*50*"),"MD50",IF(COUNTIF('男子複'!L97,"*60*"),"MD60",""))))))</f>
      </c>
      <c r="AL92" s="86">
        <f>IF('男子複'!M97="","",'男子複'!M97)</f>
      </c>
      <c r="AM92" s="86">
        <f>IF('男子複'!N97="","",'男子複'!N97)</f>
      </c>
      <c r="AN92" s="86">
        <f>IF('男子複'!O97="","",'男子複'!O97)</f>
      </c>
      <c r="AO92" s="104">
        <f t="shared" si="8"/>
      </c>
      <c r="AP92" s="86">
        <f>IF(COUNTIF('女子複'!L97,"*Ａ*"),"WDA",IF(COUNTIF('女子複'!L97,"*Ｂ*"),"WDB",IF(COUNTIF('女子複'!L97,"*Ｃ*"),"WDC",IF(COUNTIF('女子複'!L97,"*30*"),"WD30",IF(COUNTIF('女子複'!L97,"*40*"),"WD40","")))))</f>
      </c>
      <c r="AQ92" s="86">
        <f>IF('女子複'!M97="","",'女子複'!M97)</f>
      </c>
      <c r="AR92" s="86">
        <f>IF('女子複'!N97="","",'女子複'!N97)</f>
      </c>
      <c r="AS92" s="106">
        <f>IF('女子複'!O97="","",'女子複'!O97)</f>
      </c>
      <c r="AU92" s="86">
        <f>IF(COUNTIF('混合複'!L97,"*一般*"),"XD",IF(COUNTIF('混合複'!L97,"*40歳*"),"XD40",IF(COUNTIF('混合複'!L97,"*50歳*"),"XD50","")))</f>
      </c>
      <c r="AV92" s="86">
        <f>IF('混合複'!M97="","",'混合複'!M97)</f>
      </c>
      <c r="AW92" s="86">
        <f>IF('混合複'!N97="","",'混合複'!N97)</f>
      </c>
      <c r="AX92" s="86">
        <f>IF('混合複'!O97="","",'混合複'!O97)</f>
      </c>
    </row>
    <row r="93" spans="1:50" ht="11.25">
      <c r="A93" s="104"/>
      <c r="Y93" s="105"/>
      <c r="Z93" s="86">
        <f t="shared" si="5"/>
      </c>
      <c r="AA93" s="86">
        <f>IF(COUNTIF('男子単'!L98,"*Ａ*"),"MSA",IF(COUNTIF('男子単'!L98,"*Ｂ*"),"MSB",IF(COUNTIF('男子単'!L98,"*Ｃ*"),"MSC","")))</f>
      </c>
      <c r="AB93" s="86">
        <f>IF('男子単'!M98="","",'男子単'!M98)</f>
      </c>
      <c r="AC93" s="86">
        <f>IF('男子単'!N98="","",'男子単'!N98)</f>
      </c>
      <c r="AD93" s="86">
        <f>IF('男子単'!O98="","",'男子単'!O98)</f>
      </c>
      <c r="AE93" s="104">
        <f t="shared" si="6"/>
      </c>
      <c r="AF93" s="86">
        <f>IF(COUNTIF('女子単'!L98,"*Ａ*"),"WSA",IF(COUNTIF('女子単'!L98,"*Ｂ*"),"WSB",IF(COUNTIF('女子単'!L98,"*Ｃ*"),"WSC","")))</f>
      </c>
      <c r="AG93" s="86">
        <f>IF('女子単'!M98="","",'女子単'!M98)</f>
      </c>
      <c r="AH93" s="86">
        <f>IF('女子単'!N98="","",'女子単'!N98)</f>
      </c>
      <c r="AI93" s="106">
        <f>IF('女子単'!O98="","",'女子単'!O98)</f>
      </c>
      <c r="AJ93" s="86">
        <f t="shared" si="7"/>
      </c>
      <c r="AK93" s="86">
        <f>IF(COUNTIF('男子複'!L98,"*Ａ*"),"MDA",IF(COUNTIF('男子複'!L98,"*Ｂ*"),"MDB",IF(COUNTIF('男子複'!L98,"*Ｃ*"),"MDC",IF(COUNTIF('男子複'!L98,"*40*"),"MD40",IF(COUNTIF('男子複'!L98,"*50*"),"MD50",IF(COUNTIF('男子複'!L98,"*60*"),"MD60",""))))))</f>
      </c>
      <c r="AL93" s="86">
        <f>IF('男子複'!M98="","",'男子複'!M98)</f>
      </c>
      <c r="AM93" s="86">
        <f>IF('男子複'!N98="","",'男子複'!N98)</f>
      </c>
      <c r="AN93" s="86">
        <f>IF('男子複'!O98="","",'男子複'!O98)</f>
      </c>
      <c r="AO93" s="104">
        <f t="shared" si="8"/>
      </c>
      <c r="AP93" s="86">
        <f>IF(COUNTIF('女子複'!L98,"*Ａ*"),"WDA",IF(COUNTIF('女子複'!L98,"*Ｂ*"),"WDB",IF(COUNTIF('女子複'!L98,"*Ｃ*"),"WDC",IF(COUNTIF('女子複'!L98,"*30*"),"WD30",IF(COUNTIF('女子複'!L98,"*40*"),"WD40","")))))</f>
      </c>
      <c r="AQ93" s="86">
        <f>IF('女子複'!M98="","",'女子複'!M98)</f>
      </c>
      <c r="AR93" s="86">
        <f>IF('女子複'!N98="","",'女子複'!N98)</f>
      </c>
      <c r="AS93" s="106">
        <f>IF('女子複'!O98="","",'女子複'!O98)</f>
      </c>
      <c r="AU93" s="86">
        <f>IF(COUNTIF('混合複'!L98,"*一般*"),"XD",IF(COUNTIF('混合複'!L98,"*40歳*"),"XD40",IF(COUNTIF('混合複'!L98,"*50歳*"),"XD50","")))</f>
      </c>
      <c r="AV93" s="86">
        <f>IF('混合複'!M98="","",'混合複'!M98)</f>
      </c>
      <c r="AW93" s="86">
        <f>IF('混合複'!N98="","",'混合複'!N98)</f>
      </c>
      <c r="AX93" s="86">
        <f>IF('混合複'!O98="","",'混合複'!O98)</f>
      </c>
    </row>
    <row r="94" spans="1:50" ht="11.25">
      <c r="A94" s="104"/>
      <c r="Y94" s="105"/>
      <c r="Z94" s="86">
        <f t="shared" si="5"/>
      </c>
      <c r="AA94" s="86">
        <f>IF(COUNTIF('男子単'!L99,"*Ａ*"),"MSA",IF(COUNTIF('男子単'!L99,"*Ｂ*"),"MSB",IF(COUNTIF('男子単'!L99,"*Ｃ*"),"MSC","")))</f>
      </c>
      <c r="AB94" s="86">
        <f>IF('男子単'!M99="","",'男子単'!M99)</f>
      </c>
      <c r="AC94" s="86">
        <f>IF('男子単'!N99="","",'男子単'!N99)</f>
      </c>
      <c r="AD94" s="86">
        <f>IF('男子単'!O99="","",'男子単'!O99)</f>
      </c>
      <c r="AE94" s="104">
        <f t="shared" si="6"/>
      </c>
      <c r="AF94" s="86">
        <f>IF(COUNTIF('女子単'!L99,"*Ａ*"),"WSA",IF(COUNTIF('女子単'!L99,"*Ｂ*"),"WSB",IF(COUNTIF('女子単'!L99,"*Ｃ*"),"WSC","")))</f>
      </c>
      <c r="AG94" s="86">
        <f>IF('女子単'!M99="","",'女子単'!M99)</f>
      </c>
      <c r="AH94" s="86">
        <f>IF('女子単'!N99="","",'女子単'!N99)</f>
      </c>
      <c r="AI94" s="106">
        <f>IF('女子単'!O99="","",'女子単'!O99)</f>
      </c>
      <c r="AJ94" s="86">
        <f t="shared" si="7"/>
      </c>
      <c r="AK94" s="86">
        <f>IF(COUNTIF('男子複'!L99,"*Ａ*"),"MDA",IF(COUNTIF('男子複'!L99,"*Ｂ*"),"MDB",IF(COUNTIF('男子複'!L99,"*Ｃ*"),"MDC",IF(COUNTIF('男子複'!L99,"*40*"),"MD40",IF(COUNTIF('男子複'!L99,"*50*"),"MD50",IF(COUNTIF('男子複'!L99,"*60*"),"MD60",""))))))</f>
      </c>
      <c r="AL94" s="86">
        <f>IF('男子複'!M99="","",'男子複'!M99)</f>
      </c>
      <c r="AM94" s="86">
        <f>IF('男子複'!N99="","",'男子複'!N99)</f>
      </c>
      <c r="AN94" s="86">
        <f>IF('男子複'!O99="","",'男子複'!O99)</f>
      </c>
      <c r="AO94" s="104">
        <f t="shared" si="8"/>
      </c>
      <c r="AP94" s="86">
        <f>IF(COUNTIF('女子複'!L99,"*Ａ*"),"WDA",IF(COUNTIF('女子複'!L99,"*Ｂ*"),"WDB",IF(COUNTIF('女子複'!L99,"*Ｃ*"),"WDC",IF(COUNTIF('女子複'!L99,"*30*"),"WD30",IF(COUNTIF('女子複'!L99,"*40*"),"WD40","")))))</f>
      </c>
      <c r="AQ94" s="86">
        <f>IF('女子複'!M99="","",'女子複'!M99)</f>
      </c>
      <c r="AR94" s="86">
        <f>IF('女子複'!N99="","",'女子複'!N99)</f>
      </c>
      <c r="AS94" s="106">
        <f>IF('女子複'!O99="","",'女子複'!O99)</f>
      </c>
      <c r="AU94" s="86">
        <f>IF(COUNTIF('混合複'!L99,"*一般*"),"XD",IF(COUNTIF('混合複'!L99,"*40歳*"),"XD40",IF(COUNTIF('混合複'!L99,"*50歳*"),"XD50","")))</f>
      </c>
      <c r="AV94" s="86">
        <f>IF('混合複'!M99="","",'混合複'!M99)</f>
      </c>
      <c r="AW94" s="86">
        <f>IF('混合複'!N99="","",'混合複'!N99)</f>
      </c>
      <c r="AX94" s="86">
        <f>IF('混合複'!O99="","",'混合複'!O99)</f>
      </c>
    </row>
    <row r="95" spans="1:50" ht="11.25">
      <c r="A95" s="104"/>
      <c r="Y95" s="105"/>
      <c r="Z95" s="86">
        <f t="shared" si="5"/>
      </c>
      <c r="AA95" s="86">
        <f>IF(COUNTIF('男子単'!L100,"*Ａ*"),"MSA",IF(COUNTIF('男子単'!L100,"*Ｂ*"),"MSB",IF(COUNTIF('男子単'!L100,"*Ｃ*"),"MSC","")))</f>
      </c>
      <c r="AB95" s="86">
        <f>IF('男子単'!M100="","",'男子単'!M100)</f>
      </c>
      <c r="AC95" s="86">
        <f>IF('男子単'!N100="","",'男子単'!N100)</f>
      </c>
      <c r="AD95" s="86">
        <f>IF('男子単'!O100="","",'男子単'!O100)</f>
      </c>
      <c r="AE95" s="104">
        <f t="shared" si="6"/>
      </c>
      <c r="AF95" s="86">
        <f>IF(COUNTIF('女子単'!L100,"*Ａ*"),"WSA",IF(COUNTIF('女子単'!L100,"*Ｂ*"),"WSB",IF(COUNTIF('女子単'!L100,"*Ｃ*"),"WSC","")))</f>
      </c>
      <c r="AG95" s="86">
        <f>IF('女子単'!M100="","",'女子単'!M100)</f>
      </c>
      <c r="AH95" s="86">
        <f>IF('女子単'!N100="","",'女子単'!N100)</f>
      </c>
      <c r="AI95" s="106">
        <f>IF('女子単'!O100="","",'女子単'!O100)</f>
      </c>
      <c r="AJ95" s="86">
        <f t="shared" si="7"/>
      </c>
      <c r="AK95" s="86">
        <f>IF(COUNTIF('男子複'!L100,"*Ａ*"),"MDA",IF(COUNTIF('男子複'!L100,"*Ｂ*"),"MDB",IF(COUNTIF('男子複'!L100,"*Ｃ*"),"MDC",IF(COUNTIF('男子複'!L100,"*40*"),"MD40",IF(COUNTIF('男子複'!L100,"*50*"),"MD50",IF(COUNTIF('男子複'!L100,"*60*"),"MD60",""))))))</f>
      </c>
      <c r="AL95" s="86">
        <f>IF('男子複'!M100="","",'男子複'!M100)</f>
      </c>
      <c r="AM95" s="86">
        <f>IF('男子複'!N100="","",'男子複'!N100)</f>
      </c>
      <c r="AN95" s="86">
        <f>IF('男子複'!O100="","",'男子複'!O100)</f>
      </c>
      <c r="AO95" s="104">
        <f t="shared" si="8"/>
      </c>
      <c r="AP95" s="86">
        <f>IF(COUNTIF('女子複'!L100,"*Ａ*"),"WDA",IF(COUNTIF('女子複'!L100,"*Ｂ*"),"WDB",IF(COUNTIF('女子複'!L100,"*Ｃ*"),"WDC",IF(COUNTIF('女子複'!L100,"*30*"),"WD30",IF(COUNTIF('女子複'!L100,"*40*"),"WD40","")))))</f>
      </c>
      <c r="AQ95" s="86">
        <f>IF('女子複'!M100="","",'女子複'!M100)</f>
      </c>
      <c r="AR95" s="86">
        <f>IF('女子複'!N100="","",'女子複'!N100)</f>
      </c>
      <c r="AS95" s="106">
        <f>IF('女子複'!O100="","",'女子複'!O100)</f>
      </c>
      <c r="AU95" s="86">
        <f>IF(COUNTIF('混合複'!L100,"*一般*"),"XD",IF(COUNTIF('混合複'!L100,"*40歳*"),"XD40",IF(COUNTIF('混合複'!L100,"*50歳*"),"XD50","")))</f>
      </c>
      <c r="AV95" s="86">
        <f>IF('混合複'!M100="","",'混合複'!M100)</f>
      </c>
      <c r="AW95" s="86">
        <f>IF('混合複'!N100="","",'混合複'!N100)</f>
      </c>
      <c r="AX95" s="86">
        <f>IF('混合複'!O100="","",'混合複'!O100)</f>
      </c>
    </row>
    <row r="96" spans="1:50" ht="11.25">
      <c r="A96" s="104"/>
      <c r="Y96" s="105"/>
      <c r="Z96" s="86">
        <f t="shared" si="5"/>
      </c>
      <c r="AA96" s="86">
        <f>IF(COUNTIF('男子単'!L101,"*Ａ*"),"MSA",IF(COUNTIF('男子単'!L101,"*Ｂ*"),"MSB",IF(COUNTIF('男子単'!L101,"*Ｃ*"),"MSC","")))</f>
      </c>
      <c r="AB96" s="86">
        <f>IF('男子単'!M101="","",'男子単'!M101)</f>
      </c>
      <c r="AC96" s="86">
        <f>IF('男子単'!N101="","",'男子単'!N101)</f>
      </c>
      <c r="AD96" s="86">
        <f>IF('男子単'!O101="","",'男子単'!O101)</f>
      </c>
      <c r="AE96" s="104">
        <f t="shared" si="6"/>
      </c>
      <c r="AF96" s="86">
        <f>IF(COUNTIF('女子単'!L101,"*Ａ*"),"WSA",IF(COUNTIF('女子単'!L101,"*Ｂ*"),"WSB",IF(COUNTIF('女子単'!L101,"*Ｃ*"),"WSC","")))</f>
      </c>
      <c r="AG96" s="86">
        <f>IF('女子単'!M101="","",'女子単'!M101)</f>
      </c>
      <c r="AH96" s="86">
        <f>IF('女子単'!N101="","",'女子単'!N101)</f>
      </c>
      <c r="AI96" s="106">
        <f>IF('女子単'!O101="","",'女子単'!O101)</f>
      </c>
      <c r="AJ96" s="86">
        <f t="shared" si="7"/>
      </c>
      <c r="AK96" s="86">
        <f>IF(COUNTIF('男子複'!L101,"*Ａ*"),"MDA",IF(COUNTIF('男子複'!L101,"*Ｂ*"),"MDB",IF(COUNTIF('男子複'!L101,"*Ｃ*"),"MDC",IF(COUNTIF('男子複'!L101,"*40*"),"MD40",IF(COUNTIF('男子複'!L101,"*50*"),"MD50",IF(COUNTIF('男子複'!L101,"*60*"),"MD60",""))))))</f>
      </c>
      <c r="AL96" s="86">
        <f>IF('男子複'!M101="","",'男子複'!M101)</f>
      </c>
      <c r="AM96" s="86">
        <f>IF('男子複'!N101="","",'男子複'!N101)</f>
      </c>
      <c r="AN96" s="86">
        <f>IF('男子複'!O101="","",'男子複'!O101)</f>
      </c>
      <c r="AO96" s="104">
        <f t="shared" si="8"/>
      </c>
      <c r="AP96" s="86">
        <f>IF(COUNTIF('女子複'!L101,"*Ａ*"),"WDA",IF(COUNTIF('女子複'!L101,"*Ｂ*"),"WDB",IF(COUNTIF('女子複'!L101,"*Ｃ*"),"WDC",IF(COUNTIF('女子複'!L101,"*30*"),"WD30",IF(COUNTIF('女子複'!L101,"*40*"),"WD40","")))))</f>
      </c>
      <c r="AQ96" s="86">
        <f>IF('女子複'!M101="","",'女子複'!M101)</f>
      </c>
      <c r="AR96" s="86">
        <f>IF('女子複'!N101="","",'女子複'!N101)</f>
      </c>
      <c r="AS96" s="106">
        <f>IF('女子複'!O101="","",'女子複'!O101)</f>
      </c>
      <c r="AU96" s="86">
        <f>IF(COUNTIF('混合複'!L101,"*一般*"),"XD",IF(COUNTIF('混合複'!L101,"*40歳*"),"XD40",IF(COUNTIF('混合複'!L101,"*50歳*"),"XD50","")))</f>
      </c>
      <c r="AV96" s="86">
        <f>IF('混合複'!M101="","",'混合複'!M101)</f>
      </c>
      <c r="AW96" s="86">
        <f>IF('混合複'!N101="","",'混合複'!N101)</f>
      </c>
      <c r="AX96" s="86">
        <f>IF('混合複'!O101="","",'混合複'!O101)</f>
      </c>
    </row>
    <row r="97" spans="1:50" ht="11.25">
      <c r="A97" s="104"/>
      <c r="Y97" s="105"/>
      <c r="Z97" s="86">
        <f t="shared" si="5"/>
      </c>
      <c r="AA97" s="86">
        <f>IF(COUNTIF('男子単'!L102,"*Ａ*"),"MSA",IF(COUNTIF('男子単'!L102,"*Ｂ*"),"MSB",IF(COUNTIF('男子単'!L102,"*Ｃ*"),"MSC","")))</f>
      </c>
      <c r="AB97" s="86">
        <f>IF('男子単'!M102="","",'男子単'!M102)</f>
      </c>
      <c r="AC97" s="86">
        <f>IF('男子単'!N102="","",'男子単'!N102)</f>
      </c>
      <c r="AD97" s="86">
        <f>IF('男子単'!O102="","",'男子単'!O102)</f>
      </c>
      <c r="AE97" s="104">
        <f t="shared" si="6"/>
      </c>
      <c r="AF97" s="86">
        <f>IF(COUNTIF('女子単'!L102,"*Ａ*"),"WSA",IF(COUNTIF('女子単'!L102,"*Ｂ*"),"WSB",IF(COUNTIF('女子単'!L102,"*Ｃ*"),"WSC","")))</f>
      </c>
      <c r="AG97" s="86">
        <f>IF('女子単'!M102="","",'女子単'!M102)</f>
      </c>
      <c r="AH97" s="86">
        <f>IF('女子単'!N102="","",'女子単'!N102)</f>
      </c>
      <c r="AI97" s="106">
        <f>IF('女子単'!O102="","",'女子単'!O102)</f>
      </c>
      <c r="AJ97" s="86">
        <f t="shared" si="7"/>
      </c>
      <c r="AK97" s="86">
        <f>IF(COUNTIF('男子複'!L102,"*Ａ*"),"MDA",IF(COUNTIF('男子複'!L102,"*Ｂ*"),"MDB",IF(COUNTIF('男子複'!L102,"*Ｃ*"),"MDC",IF(COUNTIF('男子複'!L102,"*40*"),"MD40",IF(COUNTIF('男子複'!L102,"*50*"),"MD50",IF(COUNTIF('男子複'!L102,"*60*"),"MD60",""))))))</f>
      </c>
      <c r="AL97" s="86">
        <f>IF('男子複'!M102="","",'男子複'!M102)</f>
      </c>
      <c r="AM97" s="86">
        <f>IF('男子複'!N102="","",'男子複'!N102)</f>
      </c>
      <c r="AN97" s="86">
        <f>IF('男子複'!O102="","",'男子複'!O102)</f>
      </c>
      <c r="AO97" s="104">
        <f t="shared" si="8"/>
      </c>
      <c r="AP97" s="86">
        <f>IF(COUNTIF('女子複'!L102,"*Ａ*"),"WDA",IF(COUNTIF('女子複'!L102,"*Ｂ*"),"WDB",IF(COUNTIF('女子複'!L102,"*Ｃ*"),"WDC",IF(COUNTIF('女子複'!L102,"*30*"),"WD30",IF(COUNTIF('女子複'!L102,"*40*"),"WD40","")))))</f>
      </c>
      <c r="AQ97" s="86">
        <f>IF('女子複'!M102="","",'女子複'!M102)</f>
      </c>
      <c r="AR97" s="86">
        <f>IF('女子複'!N102="","",'女子複'!N102)</f>
      </c>
      <c r="AS97" s="106">
        <f>IF('女子複'!O102="","",'女子複'!O102)</f>
      </c>
      <c r="AU97" s="86">
        <f>IF(COUNTIF('混合複'!L102,"*一般*"),"XD",IF(COUNTIF('混合複'!L102,"*40歳*"),"XD40",IF(COUNTIF('混合複'!L102,"*50歳*"),"XD50","")))</f>
      </c>
      <c r="AV97" s="86">
        <f>IF('混合複'!M102="","",'混合複'!M102)</f>
      </c>
      <c r="AW97" s="86">
        <f>IF('混合複'!N102="","",'混合複'!N102)</f>
      </c>
      <c r="AX97" s="86">
        <f>IF('混合複'!O102="","",'混合複'!O102)</f>
      </c>
    </row>
    <row r="98" spans="1:50" ht="11.25">
      <c r="A98" s="104"/>
      <c r="Y98" s="105"/>
      <c r="Z98" s="86">
        <f t="shared" si="5"/>
      </c>
      <c r="AA98" s="86">
        <f>IF(COUNTIF('男子単'!L103,"*Ａ*"),"MSA",IF(COUNTIF('男子単'!L103,"*Ｂ*"),"MSB",IF(COUNTIF('男子単'!L103,"*Ｃ*"),"MSC","")))</f>
      </c>
      <c r="AB98" s="86">
        <f>IF('男子単'!M103="","",'男子単'!M103)</f>
      </c>
      <c r="AC98" s="86">
        <f>IF('男子単'!N103="","",'男子単'!N103)</f>
      </c>
      <c r="AD98" s="86">
        <f>IF('男子単'!O103="","",'男子単'!O103)</f>
      </c>
      <c r="AE98" s="104">
        <f t="shared" si="6"/>
      </c>
      <c r="AF98" s="86">
        <f>IF(COUNTIF('女子単'!L103,"*Ａ*"),"WSA",IF(COUNTIF('女子単'!L103,"*Ｂ*"),"WSB",IF(COUNTIF('女子単'!L103,"*Ｃ*"),"WSC","")))</f>
      </c>
      <c r="AG98" s="86">
        <f>IF('女子単'!M103="","",'女子単'!M103)</f>
      </c>
      <c r="AH98" s="86">
        <f>IF('女子単'!N103="","",'女子単'!N103)</f>
      </c>
      <c r="AI98" s="106">
        <f>IF('女子単'!O103="","",'女子単'!O103)</f>
      </c>
      <c r="AJ98" s="86">
        <f t="shared" si="7"/>
      </c>
      <c r="AK98" s="86">
        <f>IF(COUNTIF('男子複'!L103,"*Ａ*"),"MDA",IF(COUNTIF('男子複'!L103,"*Ｂ*"),"MDB",IF(COUNTIF('男子複'!L103,"*Ｃ*"),"MDC",IF(COUNTIF('男子複'!L103,"*40*"),"MD40",IF(COUNTIF('男子複'!L103,"*50*"),"MD50",IF(COUNTIF('男子複'!L103,"*60*"),"MD60",""))))))</f>
      </c>
      <c r="AL98" s="86">
        <f>IF('男子複'!M103="","",'男子複'!M103)</f>
      </c>
      <c r="AM98" s="86">
        <f>IF('男子複'!N103="","",'男子複'!N103)</f>
      </c>
      <c r="AN98" s="86">
        <f>IF('男子複'!O103="","",'男子複'!O103)</f>
      </c>
      <c r="AO98" s="104">
        <f t="shared" si="8"/>
      </c>
      <c r="AP98" s="86">
        <f>IF(COUNTIF('女子複'!L103,"*Ａ*"),"WDA",IF(COUNTIF('女子複'!L103,"*Ｂ*"),"WDB",IF(COUNTIF('女子複'!L103,"*Ｃ*"),"WDC",IF(COUNTIF('女子複'!L103,"*30*"),"WD30",IF(COUNTIF('女子複'!L103,"*40*"),"WD40","")))))</f>
      </c>
      <c r="AQ98" s="86">
        <f>IF('女子複'!M103="","",'女子複'!M103)</f>
      </c>
      <c r="AR98" s="86">
        <f>IF('女子複'!N103="","",'女子複'!N103)</f>
      </c>
      <c r="AS98" s="106">
        <f>IF('女子複'!O103="","",'女子複'!O103)</f>
      </c>
      <c r="AU98" s="86">
        <f>IF(COUNTIF('混合複'!L103,"*一般*"),"XD",IF(COUNTIF('混合複'!L103,"*40歳*"),"XD40",IF(COUNTIF('混合複'!L103,"*50歳*"),"XD50","")))</f>
      </c>
      <c r="AV98" s="86">
        <f>IF('混合複'!M103="","",'混合複'!M103)</f>
      </c>
      <c r="AW98" s="86">
        <f>IF('混合複'!N103="","",'混合複'!N103)</f>
      </c>
      <c r="AX98" s="86">
        <f>IF('混合複'!O103="","",'混合複'!O103)</f>
      </c>
    </row>
    <row r="99" spans="1:50" ht="11.25">
      <c r="A99" s="104"/>
      <c r="Y99" s="105"/>
      <c r="Z99" s="86">
        <f t="shared" si="5"/>
      </c>
      <c r="AA99" s="86">
        <f>IF(COUNTIF('男子単'!L104,"*Ａ*"),"MSA",IF(COUNTIF('男子単'!L104,"*Ｂ*"),"MSB",IF(COUNTIF('男子単'!L104,"*Ｃ*"),"MSC","")))</f>
      </c>
      <c r="AB99" s="86">
        <f>IF('男子単'!M104="","",'男子単'!M104)</f>
      </c>
      <c r="AC99" s="86">
        <f>IF('男子単'!N104="","",'男子単'!N104)</f>
      </c>
      <c r="AD99" s="86">
        <f>IF('男子単'!O104="","",'男子単'!O104)</f>
      </c>
      <c r="AE99" s="104">
        <f t="shared" si="6"/>
      </c>
      <c r="AF99" s="86">
        <f>IF(COUNTIF('女子単'!L104,"*Ａ*"),"WSA",IF(COUNTIF('女子単'!L104,"*Ｂ*"),"WSB",IF(COUNTIF('女子単'!L104,"*Ｃ*"),"WSC","")))</f>
      </c>
      <c r="AG99" s="86">
        <f>IF('女子単'!M104="","",'女子単'!M104)</f>
      </c>
      <c r="AH99" s="86">
        <f>IF('女子単'!N104="","",'女子単'!N104)</f>
      </c>
      <c r="AI99" s="106">
        <f>IF('女子単'!O104="","",'女子単'!O104)</f>
      </c>
      <c r="AJ99" s="86">
        <f t="shared" si="7"/>
      </c>
      <c r="AK99" s="86">
        <f>IF(COUNTIF('男子複'!L104,"*Ａ*"),"MDA",IF(COUNTIF('男子複'!L104,"*Ｂ*"),"MDB",IF(COUNTIF('男子複'!L104,"*Ｃ*"),"MDC",IF(COUNTIF('男子複'!L104,"*40*"),"MD40",IF(COUNTIF('男子複'!L104,"*50*"),"MD50",IF(COUNTIF('男子複'!L104,"*60*"),"MD60",""))))))</f>
      </c>
      <c r="AL99" s="86">
        <f>IF('男子複'!M104="","",'男子複'!M104)</f>
      </c>
      <c r="AM99" s="86">
        <f>IF('男子複'!N104="","",'男子複'!N104)</f>
      </c>
      <c r="AN99" s="86">
        <f>IF('男子複'!O104="","",'男子複'!O104)</f>
      </c>
      <c r="AO99" s="104">
        <f t="shared" si="8"/>
      </c>
      <c r="AP99" s="86">
        <f>IF(COUNTIF('女子複'!L104,"*Ａ*"),"WDA",IF(COUNTIF('女子複'!L104,"*Ｂ*"),"WDB",IF(COUNTIF('女子複'!L104,"*Ｃ*"),"WDC",IF(COUNTIF('女子複'!L104,"*30*"),"WD30",IF(COUNTIF('女子複'!L104,"*40*"),"WD40","")))))</f>
      </c>
      <c r="AQ99" s="86">
        <f>IF('女子複'!M104="","",'女子複'!M104)</f>
      </c>
      <c r="AR99" s="86">
        <f>IF('女子複'!N104="","",'女子複'!N104)</f>
      </c>
      <c r="AS99" s="106">
        <f>IF('女子複'!O104="","",'女子複'!O104)</f>
      </c>
      <c r="AU99" s="86">
        <f>IF(COUNTIF('混合複'!L104,"*一般*"),"XD",IF(COUNTIF('混合複'!L104,"*40歳*"),"XD40",IF(COUNTIF('混合複'!L104,"*50歳*"),"XD50","")))</f>
      </c>
      <c r="AV99" s="86">
        <f>IF('混合複'!M104="","",'混合複'!M104)</f>
      </c>
      <c r="AW99" s="86">
        <f>IF('混合複'!N104="","",'混合複'!N104)</f>
      </c>
      <c r="AX99" s="86">
        <f>IF('混合複'!O104="","",'混合複'!O104)</f>
      </c>
    </row>
    <row r="100" spans="1:50" ht="11.25">
      <c r="A100" s="104"/>
      <c r="Y100" s="105"/>
      <c r="Z100" s="86">
        <f t="shared" si="5"/>
      </c>
      <c r="AA100" s="86">
        <f>IF(COUNTIF('男子単'!L105,"*Ａ*"),"MSA",IF(COUNTIF('男子単'!L105,"*Ｂ*"),"MSB",IF(COUNTIF('男子単'!L105,"*Ｃ*"),"MSC","")))</f>
      </c>
      <c r="AB100" s="86">
        <f>IF('男子単'!M105="","",'男子単'!M105)</f>
      </c>
      <c r="AC100" s="86">
        <f>IF('男子単'!N105="","",'男子単'!N105)</f>
      </c>
      <c r="AD100" s="86">
        <f>IF('男子単'!O105="","",'男子単'!O105)</f>
      </c>
      <c r="AE100" s="104">
        <f t="shared" si="6"/>
      </c>
      <c r="AF100" s="86">
        <f>IF(COUNTIF('女子単'!L105,"*Ａ*"),"WSA",IF(COUNTIF('女子単'!L105,"*Ｂ*"),"WSB",IF(COUNTIF('女子単'!L105,"*Ｃ*"),"WSC","")))</f>
      </c>
      <c r="AG100" s="86">
        <f>IF('女子単'!M105="","",'女子単'!M105)</f>
      </c>
      <c r="AH100" s="86">
        <f>IF('女子単'!N105="","",'女子単'!N105)</f>
      </c>
      <c r="AI100" s="106">
        <f>IF('女子単'!O105="","",'女子単'!O105)</f>
      </c>
      <c r="AJ100" s="86">
        <f t="shared" si="7"/>
      </c>
      <c r="AK100" s="86">
        <f>IF(COUNTIF('男子複'!L105,"*Ａ*"),"MDA",IF(COUNTIF('男子複'!L105,"*Ｂ*"),"MDB",IF(COUNTIF('男子複'!L105,"*Ｃ*"),"MDC",IF(COUNTIF('男子複'!L105,"*40*"),"MD40",IF(COUNTIF('男子複'!L105,"*50*"),"MD50",IF(COUNTIF('男子複'!L105,"*60*"),"MD60",""))))))</f>
      </c>
      <c r="AL100" s="86">
        <f>IF('男子複'!M105="","",'男子複'!M105)</f>
      </c>
      <c r="AM100" s="86">
        <f>IF('男子複'!N105="","",'男子複'!N105)</f>
      </c>
      <c r="AN100" s="86">
        <f>IF('男子複'!O105="","",'男子複'!O105)</f>
      </c>
      <c r="AO100" s="104">
        <f t="shared" si="8"/>
      </c>
      <c r="AP100" s="86">
        <f>IF(COUNTIF('女子複'!L105,"*Ａ*"),"WDA",IF(COUNTIF('女子複'!L105,"*Ｂ*"),"WDB",IF(COUNTIF('女子複'!L105,"*Ｃ*"),"WDC",IF(COUNTIF('女子複'!L105,"*30*"),"WD30",IF(COUNTIF('女子複'!L105,"*40*"),"WD40","")))))</f>
      </c>
      <c r="AQ100" s="86">
        <f>IF('女子複'!M105="","",'女子複'!M105)</f>
      </c>
      <c r="AR100" s="86">
        <f>IF('女子複'!N105="","",'女子複'!N105)</f>
      </c>
      <c r="AS100" s="106">
        <f>IF('女子複'!O105="","",'女子複'!O105)</f>
      </c>
      <c r="AU100" s="86">
        <f>IF(COUNTIF('混合複'!L105,"*一般*"),"XD",IF(COUNTIF('混合複'!L105,"*40歳*"),"XD40",IF(COUNTIF('混合複'!L105,"*50歳*"),"XD50","")))</f>
      </c>
      <c r="AV100" s="86">
        <f>IF('混合複'!M105="","",'混合複'!M105)</f>
      </c>
      <c r="AW100" s="86">
        <f>IF('混合複'!N105="","",'混合複'!N105)</f>
      </c>
      <c r="AX100" s="86">
        <f>IF('混合複'!O105="","",'混合複'!O105)</f>
      </c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名古屋市民選手権大会申込用紙</dc:title>
  <dc:subject/>
  <dc:creator>名古屋市バドミントン協会</dc:creator>
  <cp:keywords/>
  <dc:description/>
  <cp:lastModifiedBy>A31J</cp:lastModifiedBy>
  <cp:lastPrinted>2016-12-21T06:35:30Z</cp:lastPrinted>
  <dcterms:created xsi:type="dcterms:W3CDTF">2014-12-18T05:57:37Z</dcterms:created>
  <dcterms:modified xsi:type="dcterms:W3CDTF">2018-01-12T01:27:36Z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